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プログラム\220220スポーツ報知\"/>
    </mc:Choice>
  </mc:AlternateContent>
  <xr:revisionPtr revIDLastSave="0" documentId="8_{67DD1884-A993-4C65-BC17-5A8176A743C5}" xr6:coauthVersionLast="47" xr6:coauthVersionMax="47" xr10:uidLastSave="{00000000-0000-0000-0000-000000000000}"/>
  <workbookProtection workbookAlgorithmName="SHA-512" workbookHashValue="73vdNN7M2ch7uKlsPM8zOao6PxML9UtioXSO9v+KA1A3+F4OkAKs4v1ous6ECeIld5udNESkofLenJ4sJTVmCQ==" workbookSaltValue="UCqVI/BLj7tsmSa2FUcJjA==" workbookSpinCount="100000" lockStructure="1"/>
  <bookViews>
    <workbookView xWindow="-120" yWindow="-120" windowWidth="29040" windowHeight="15720" tabRatio="650" xr2:uid="{00000000-000D-0000-FFFF-FFFF00000000}"/>
  </bookViews>
  <sheets>
    <sheet name="申込書" sheetId="1" r:id="rId1"/>
    <sheet name="個人申込" sheetId="2" r:id="rId2"/>
    <sheet name="リレー申込" sheetId="4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4" state="hidden" r:id="rId8"/>
  </sheets>
  <definedNames>
    <definedName name="_xlnm.Print_Area" localSheetId="2">リレー申込!$A$1:$F$32</definedName>
    <definedName name="_xlnm.Print_Area" localSheetId="1">個人申込!$A$1:$Q$128</definedName>
    <definedName name="_xlnm.Print_Area" localSheetId="0">申込書!$A$1:$X$45</definedName>
    <definedName name="_xlnm.Print_Titles" localSheetId="1">個人申込!$1:$5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30" i="2" l="1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129" i="2"/>
  <c r="H124" i="13"/>
  <c r="AZ69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7" i="2"/>
  <c r="H2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64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AD7" i="2"/>
  <c r="AA7" i="2"/>
  <c r="A2" i="13"/>
  <c r="AZ5" i="2" l="1"/>
  <c r="L26" i="1" s="1"/>
  <c r="C56" i="1"/>
  <c r="AJ8" i="2" l="1"/>
  <c r="AK8" i="2"/>
  <c r="AL8" i="2"/>
  <c r="AJ9" i="2"/>
  <c r="AK9" i="2"/>
  <c r="AL9" i="2"/>
  <c r="AJ10" i="2"/>
  <c r="AK10" i="2"/>
  <c r="AL10" i="2"/>
  <c r="AJ11" i="2"/>
  <c r="AK11" i="2"/>
  <c r="AL11" i="2"/>
  <c r="AJ12" i="2"/>
  <c r="AK12" i="2"/>
  <c r="AL12" i="2"/>
  <c r="AJ13" i="2"/>
  <c r="AK13" i="2"/>
  <c r="AL13" i="2"/>
  <c r="AJ14" i="2"/>
  <c r="AK14" i="2"/>
  <c r="AL14" i="2"/>
  <c r="AJ15" i="2"/>
  <c r="AK15" i="2"/>
  <c r="AL15" i="2"/>
  <c r="AJ16" i="2"/>
  <c r="AK16" i="2"/>
  <c r="AL16" i="2"/>
  <c r="AJ17" i="2"/>
  <c r="AK17" i="2"/>
  <c r="AL17" i="2"/>
  <c r="AJ18" i="2"/>
  <c r="AK18" i="2"/>
  <c r="AL18" i="2"/>
  <c r="AJ19" i="2"/>
  <c r="AK19" i="2"/>
  <c r="AL19" i="2"/>
  <c r="AJ20" i="2"/>
  <c r="AK20" i="2"/>
  <c r="AL20" i="2"/>
  <c r="AJ21" i="2"/>
  <c r="AK21" i="2"/>
  <c r="AL21" i="2"/>
  <c r="AJ22" i="2"/>
  <c r="AK22" i="2"/>
  <c r="AL22" i="2"/>
  <c r="AJ23" i="2"/>
  <c r="AK23" i="2"/>
  <c r="AL23" i="2"/>
  <c r="AJ24" i="2"/>
  <c r="AK24" i="2"/>
  <c r="AL24" i="2"/>
  <c r="AJ25" i="2"/>
  <c r="AK25" i="2"/>
  <c r="AL25" i="2"/>
  <c r="AJ26" i="2"/>
  <c r="AK26" i="2"/>
  <c r="AL26" i="2"/>
  <c r="AJ27" i="2"/>
  <c r="AK27" i="2"/>
  <c r="AL27" i="2"/>
  <c r="AJ28" i="2"/>
  <c r="AK28" i="2"/>
  <c r="AL28" i="2"/>
  <c r="AJ29" i="2"/>
  <c r="AK29" i="2"/>
  <c r="AL29" i="2"/>
  <c r="AJ30" i="2"/>
  <c r="AK30" i="2"/>
  <c r="AL30" i="2"/>
  <c r="AJ31" i="2"/>
  <c r="AK31" i="2"/>
  <c r="AL31" i="2"/>
  <c r="AJ32" i="2"/>
  <c r="AK32" i="2"/>
  <c r="AL32" i="2"/>
  <c r="AJ33" i="2"/>
  <c r="AK33" i="2"/>
  <c r="AL33" i="2"/>
  <c r="AJ34" i="2"/>
  <c r="AK34" i="2"/>
  <c r="AL34" i="2"/>
  <c r="AJ35" i="2"/>
  <c r="AK35" i="2"/>
  <c r="AL35" i="2"/>
  <c r="AJ36" i="2"/>
  <c r="AK36" i="2"/>
  <c r="AL36" i="2"/>
  <c r="AJ37" i="2"/>
  <c r="AK37" i="2"/>
  <c r="AL37" i="2"/>
  <c r="AJ38" i="2"/>
  <c r="AK38" i="2"/>
  <c r="AL38" i="2"/>
  <c r="AJ39" i="2"/>
  <c r="AK39" i="2"/>
  <c r="AL39" i="2"/>
  <c r="AJ40" i="2"/>
  <c r="AK40" i="2"/>
  <c r="AL40" i="2"/>
  <c r="AJ41" i="2"/>
  <c r="AK41" i="2"/>
  <c r="AL41" i="2"/>
  <c r="AJ42" i="2"/>
  <c r="AK42" i="2"/>
  <c r="AL42" i="2"/>
  <c r="AJ43" i="2"/>
  <c r="AK43" i="2"/>
  <c r="AL43" i="2"/>
  <c r="AJ44" i="2"/>
  <c r="AK44" i="2"/>
  <c r="AL44" i="2"/>
  <c r="AJ45" i="2"/>
  <c r="AK45" i="2"/>
  <c r="AL45" i="2"/>
  <c r="AJ46" i="2"/>
  <c r="AK46" i="2"/>
  <c r="AL46" i="2"/>
  <c r="AJ47" i="2"/>
  <c r="AK47" i="2"/>
  <c r="AL47" i="2"/>
  <c r="AJ48" i="2"/>
  <c r="AK48" i="2"/>
  <c r="AL48" i="2"/>
  <c r="AJ49" i="2"/>
  <c r="AK49" i="2"/>
  <c r="AL49" i="2"/>
  <c r="AJ50" i="2"/>
  <c r="AK50" i="2"/>
  <c r="AL50" i="2"/>
  <c r="AJ51" i="2"/>
  <c r="AK51" i="2"/>
  <c r="AL51" i="2"/>
  <c r="AJ52" i="2"/>
  <c r="AK52" i="2"/>
  <c r="AL52" i="2"/>
  <c r="AJ53" i="2"/>
  <c r="AK53" i="2"/>
  <c r="AL53" i="2"/>
  <c r="AJ54" i="2"/>
  <c r="AK54" i="2"/>
  <c r="AL54" i="2"/>
  <c r="AJ55" i="2"/>
  <c r="AK55" i="2"/>
  <c r="AL55" i="2"/>
  <c r="AJ56" i="2"/>
  <c r="AK56" i="2"/>
  <c r="AL56" i="2"/>
  <c r="AJ57" i="2"/>
  <c r="AK57" i="2"/>
  <c r="AL57" i="2"/>
  <c r="AJ58" i="2"/>
  <c r="AK58" i="2"/>
  <c r="AL58" i="2"/>
  <c r="AJ59" i="2"/>
  <c r="AK59" i="2"/>
  <c r="AL59" i="2"/>
  <c r="AJ60" i="2"/>
  <c r="AK60" i="2"/>
  <c r="AL60" i="2"/>
  <c r="AJ61" i="2"/>
  <c r="AK61" i="2"/>
  <c r="AL61" i="2"/>
  <c r="AJ62" i="2"/>
  <c r="AK62" i="2"/>
  <c r="AL62" i="2"/>
  <c r="AJ63" i="2"/>
  <c r="AK63" i="2"/>
  <c r="AL63" i="2"/>
  <c r="AJ64" i="2"/>
  <c r="AK64" i="2"/>
  <c r="AL64" i="2"/>
  <c r="AJ65" i="2"/>
  <c r="AK65" i="2"/>
  <c r="AL65" i="2"/>
  <c r="AJ66" i="2"/>
  <c r="AK66" i="2"/>
  <c r="AL66" i="2"/>
  <c r="AJ69" i="2"/>
  <c r="AK69" i="2"/>
  <c r="AL69" i="2"/>
  <c r="AJ70" i="2"/>
  <c r="AK70" i="2"/>
  <c r="AL70" i="2"/>
  <c r="AJ71" i="2"/>
  <c r="AK71" i="2"/>
  <c r="AL71" i="2"/>
  <c r="AJ72" i="2"/>
  <c r="AK72" i="2"/>
  <c r="AL72" i="2"/>
  <c r="AJ73" i="2"/>
  <c r="AK73" i="2"/>
  <c r="AL73" i="2"/>
  <c r="AJ74" i="2"/>
  <c r="AK74" i="2"/>
  <c r="AL74" i="2"/>
  <c r="AJ75" i="2"/>
  <c r="AK75" i="2"/>
  <c r="AL75" i="2"/>
  <c r="AJ76" i="2"/>
  <c r="AK76" i="2"/>
  <c r="AL76" i="2"/>
  <c r="AJ77" i="2"/>
  <c r="AK77" i="2"/>
  <c r="AL77" i="2"/>
  <c r="AJ78" i="2"/>
  <c r="AK78" i="2"/>
  <c r="AL78" i="2"/>
  <c r="AJ79" i="2"/>
  <c r="AK79" i="2"/>
  <c r="AL79" i="2"/>
  <c r="AJ80" i="2"/>
  <c r="AK80" i="2"/>
  <c r="AL80" i="2"/>
  <c r="AJ81" i="2"/>
  <c r="AK81" i="2"/>
  <c r="AL81" i="2"/>
  <c r="AJ82" i="2"/>
  <c r="AK82" i="2"/>
  <c r="AL82" i="2"/>
  <c r="AJ83" i="2"/>
  <c r="AK83" i="2"/>
  <c r="AL83" i="2"/>
  <c r="AJ84" i="2"/>
  <c r="AK84" i="2"/>
  <c r="AL84" i="2"/>
  <c r="AJ85" i="2"/>
  <c r="AK85" i="2"/>
  <c r="AL85" i="2"/>
  <c r="AJ86" i="2"/>
  <c r="AK86" i="2"/>
  <c r="AL86" i="2"/>
  <c r="AJ87" i="2"/>
  <c r="AK87" i="2"/>
  <c r="AL87" i="2"/>
  <c r="AJ88" i="2"/>
  <c r="AK88" i="2"/>
  <c r="AL88" i="2"/>
  <c r="AJ89" i="2"/>
  <c r="AK89" i="2"/>
  <c r="AL89" i="2"/>
  <c r="AJ90" i="2"/>
  <c r="AK90" i="2"/>
  <c r="AL90" i="2"/>
  <c r="AJ91" i="2"/>
  <c r="AK91" i="2"/>
  <c r="AL91" i="2"/>
  <c r="AJ92" i="2"/>
  <c r="AK92" i="2"/>
  <c r="AL92" i="2"/>
  <c r="AJ93" i="2"/>
  <c r="AK93" i="2"/>
  <c r="AL93" i="2"/>
  <c r="AJ94" i="2"/>
  <c r="AK94" i="2"/>
  <c r="AL94" i="2"/>
  <c r="AJ95" i="2"/>
  <c r="AK95" i="2"/>
  <c r="AL95" i="2"/>
  <c r="AJ96" i="2"/>
  <c r="AK96" i="2"/>
  <c r="AL96" i="2"/>
  <c r="AJ97" i="2"/>
  <c r="AK97" i="2"/>
  <c r="AL97" i="2"/>
  <c r="AJ98" i="2"/>
  <c r="AK98" i="2"/>
  <c r="AL98" i="2"/>
  <c r="AJ99" i="2"/>
  <c r="AK99" i="2"/>
  <c r="AL99" i="2"/>
  <c r="AJ100" i="2"/>
  <c r="AK100" i="2"/>
  <c r="AL100" i="2"/>
  <c r="AJ101" i="2"/>
  <c r="AK101" i="2"/>
  <c r="AL101" i="2"/>
  <c r="AJ102" i="2"/>
  <c r="AK102" i="2"/>
  <c r="AL102" i="2"/>
  <c r="AJ103" i="2"/>
  <c r="AK103" i="2"/>
  <c r="AL103" i="2"/>
  <c r="AJ104" i="2"/>
  <c r="AK104" i="2"/>
  <c r="AL104" i="2"/>
  <c r="AJ105" i="2"/>
  <c r="AK105" i="2"/>
  <c r="AL105" i="2"/>
  <c r="AJ106" i="2"/>
  <c r="AK106" i="2"/>
  <c r="AL106" i="2"/>
  <c r="AJ107" i="2"/>
  <c r="AK107" i="2"/>
  <c r="AL107" i="2"/>
  <c r="AJ108" i="2"/>
  <c r="AK108" i="2"/>
  <c r="AL108" i="2"/>
  <c r="AJ109" i="2"/>
  <c r="AK109" i="2"/>
  <c r="AL109" i="2"/>
  <c r="AJ110" i="2"/>
  <c r="AK110" i="2"/>
  <c r="AL110" i="2"/>
  <c r="AJ111" i="2"/>
  <c r="AK111" i="2"/>
  <c r="AL111" i="2"/>
  <c r="AJ112" i="2"/>
  <c r="AK112" i="2"/>
  <c r="AL112" i="2"/>
  <c r="AJ113" i="2"/>
  <c r="AK113" i="2"/>
  <c r="AL113" i="2"/>
  <c r="AJ114" i="2"/>
  <c r="AK114" i="2"/>
  <c r="AL114" i="2"/>
  <c r="AJ115" i="2"/>
  <c r="AK115" i="2"/>
  <c r="AL115" i="2"/>
  <c r="AJ116" i="2"/>
  <c r="AK116" i="2"/>
  <c r="AL116" i="2"/>
  <c r="AJ117" i="2"/>
  <c r="AK117" i="2"/>
  <c r="AL117" i="2"/>
  <c r="AJ118" i="2"/>
  <c r="AK118" i="2"/>
  <c r="AL118" i="2"/>
  <c r="AJ119" i="2"/>
  <c r="AK119" i="2"/>
  <c r="AL119" i="2"/>
  <c r="AJ120" i="2"/>
  <c r="AK120" i="2"/>
  <c r="AL120" i="2"/>
  <c r="AJ121" i="2"/>
  <c r="AK121" i="2"/>
  <c r="AL121" i="2"/>
  <c r="AJ122" i="2"/>
  <c r="AK122" i="2"/>
  <c r="AL122" i="2"/>
  <c r="AJ123" i="2"/>
  <c r="AK123" i="2"/>
  <c r="AL123" i="2"/>
  <c r="AJ124" i="2"/>
  <c r="AK124" i="2"/>
  <c r="AL124" i="2"/>
  <c r="AJ125" i="2"/>
  <c r="AK125" i="2"/>
  <c r="AL125" i="2"/>
  <c r="AJ126" i="2"/>
  <c r="AK126" i="2"/>
  <c r="AL126" i="2"/>
  <c r="AJ127" i="2"/>
  <c r="AK127" i="2"/>
  <c r="AL127" i="2"/>
  <c r="AJ128" i="2"/>
  <c r="AK128" i="2"/>
  <c r="AL128" i="2"/>
  <c r="AL7" i="2"/>
  <c r="AK7" i="2"/>
  <c r="AJ7" i="2"/>
  <c r="AL130" i="2"/>
  <c r="AK130" i="2"/>
  <c r="AJ130" i="2"/>
  <c r="AL129" i="2"/>
  <c r="AK129" i="2"/>
  <c r="AJ129" i="2"/>
  <c r="J32" i="4"/>
  <c r="Q22" i="1" s="1"/>
  <c r="P3" i="7" s="1"/>
  <c r="J25" i="4"/>
  <c r="Q21" i="1" s="1"/>
  <c r="O3" i="7" s="1"/>
  <c r="J18" i="4"/>
  <c r="H22" i="1" s="1"/>
  <c r="N3" i="7" s="1"/>
  <c r="J11" i="4"/>
  <c r="H21" i="1" s="1"/>
  <c r="H32" i="4"/>
  <c r="I32" i="4" s="1"/>
  <c r="H31" i="4"/>
  <c r="H30" i="4"/>
  <c r="D25" i="14" s="1"/>
  <c r="H29" i="4"/>
  <c r="D24" i="14" s="1"/>
  <c r="H28" i="4"/>
  <c r="D23" i="14" s="1"/>
  <c r="H25" i="4"/>
  <c r="D20" i="14"/>
  <c r="H24" i="4"/>
  <c r="I24" i="4" s="1"/>
  <c r="H23" i="4"/>
  <c r="I23" i="4" s="1"/>
  <c r="H22" i="4"/>
  <c r="D17" i="14" s="1"/>
  <c r="H21" i="4"/>
  <c r="D16" i="14" s="1"/>
  <c r="H18" i="4"/>
  <c r="I18" i="4" s="1"/>
  <c r="H17" i="4"/>
  <c r="D12" i="14" s="1"/>
  <c r="H16" i="4"/>
  <c r="I16" i="4" s="1"/>
  <c r="H15" i="4"/>
  <c r="I15" i="4" s="1"/>
  <c r="H14" i="4"/>
  <c r="I14" i="4" s="1"/>
  <c r="H11" i="4"/>
  <c r="I11" i="4" s="1"/>
  <c r="H10" i="4"/>
  <c r="I10" i="4" s="1"/>
  <c r="H9" i="4"/>
  <c r="D4" i="14" s="1"/>
  <c r="H8" i="4"/>
  <c r="D3" i="14" s="1"/>
  <c r="H7" i="4"/>
  <c r="D2" i="14" s="1"/>
  <c r="B32" i="4"/>
  <c r="A32" i="4" s="1"/>
  <c r="B31" i="4"/>
  <c r="A31" i="4" s="1"/>
  <c r="B30" i="4"/>
  <c r="A30" i="4" s="1"/>
  <c r="B29" i="4"/>
  <c r="A29" i="4" s="1"/>
  <c r="B25" i="4"/>
  <c r="A25" i="4" s="1"/>
  <c r="B24" i="4"/>
  <c r="A24" i="4" s="1"/>
  <c r="B23" i="4"/>
  <c r="A23" i="4" s="1"/>
  <c r="B22" i="4"/>
  <c r="A22" i="4" s="1"/>
  <c r="B21" i="4"/>
  <c r="A21" i="4" s="1"/>
  <c r="B18" i="4"/>
  <c r="A18" i="4" s="1"/>
  <c r="B17" i="4"/>
  <c r="A17" i="4" s="1"/>
  <c r="B16" i="4"/>
  <c r="A16" i="4" s="1"/>
  <c r="B15" i="4"/>
  <c r="A15" i="4" s="1"/>
  <c r="B14" i="4"/>
  <c r="A14" i="4" s="1"/>
  <c r="B11" i="4"/>
  <c r="A11" i="4" s="1"/>
  <c r="B10" i="4"/>
  <c r="A10" i="4" s="1"/>
  <c r="B3" i="4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A8" i="2"/>
  <c r="B3" i="13" s="1"/>
  <c r="AB8" i="2"/>
  <c r="B125" i="13" s="1"/>
  <c r="AC8" i="2"/>
  <c r="B247" i="13" s="1"/>
  <c r="AA9" i="2"/>
  <c r="B4" i="13" s="1"/>
  <c r="AB9" i="2"/>
  <c r="B126" i="13" s="1"/>
  <c r="AC9" i="2"/>
  <c r="B248" i="13" s="1"/>
  <c r="AA10" i="2"/>
  <c r="B5" i="13" s="1"/>
  <c r="AB10" i="2"/>
  <c r="B127" i="13" s="1"/>
  <c r="AC10" i="2"/>
  <c r="B249" i="13" s="1"/>
  <c r="AA11" i="2"/>
  <c r="B6" i="13" s="1"/>
  <c r="AB11" i="2"/>
  <c r="B128" i="13" s="1"/>
  <c r="AC11" i="2"/>
  <c r="B250" i="13" s="1"/>
  <c r="AA12" i="2"/>
  <c r="B7" i="13" s="1"/>
  <c r="AB12" i="2"/>
  <c r="B129" i="13" s="1"/>
  <c r="AC12" i="2"/>
  <c r="B251" i="13" s="1"/>
  <c r="AA13" i="2"/>
  <c r="B8" i="13" s="1"/>
  <c r="AB13" i="2"/>
  <c r="B130" i="13" s="1"/>
  <c r="AC13" i="2"/>
  <c r="B252" i="13" s="1"/>
  <c r="AA14" i="2"/>
  <c r="B9" i="13" s="1"/>
  <c r="AB14" i="2"/>
  <c r="B131" i="13" s="1"/>
  <c r="AC14" i="2"/>
  <c r="B253" i="13" s="1"/>
  <c r="AA15" i="2"/>
  <c r="B10" i="13" s="1"/>
  <c r="AB15" i="2"/>
  <c r="B132" i="13" s="1"/>
  <c r="AC15" i="2"/>
  <c r="B254" i="13" s="1"/>
  <c r="AA16" i="2"/>
  <c r="B11" i="13" s="1"/>
  <c r="AB16" i="2"/>
  <c r="B133" i="13" s="1"/>
  <c r="AC16" i="2"/>
  <c r="B255" i="13" s="1"/>
  <c r="AA17" i="2"/>
  <c r="B12" i="13" s="1"/>
  <c r="AB17" i="2"/>
  <c r="B134" i="13" s="1"/>
  <c r="AC17" i="2"/>
  <c r="B256" i="13" s="1"/>
  <c r="AA18" i="2"/>
  <c r="B13" i="13" s="1"/>
  <c r="AB18" i="2"/>
  <c r="B135" i="13" s="1"/>
  <c r="AC18" i="2"/>
  <c r="B257" i="13" s="1"/>
  <c r="AA19" i="2"/>
  <c r="B14" i="13" s="1"/>
  <c r="AB19" i="2"/>
  <c r="B136" i="13" s="1"/>
  <c r="AC19" i="2"/>
  <c r="B258" i="13" s="1"/>
  <c r="AA20" i="2"/>
  <c r="B15" i="13" s="1"/>
  <c r="AB20" i="2"/>
  <c r="B137" i="13" s="1"/>
  <c r="AC20" i="2"/>
  <c r="B259" i="13" s="1"/>
  <c r="AA21" i="2"/>
  <c r="B16" i="13" s="1"/>
  <c r="AB21" i="2"/>
  <c r="B138" i="13" s="1"/>
  <c r="AC21" i="2"/>
  <c r="B260" i="13" s="1"/>
  <c r="AA22" i="2"/>
  <c r="B17" i="13" s="1"/>
  <c r="AB22" i="2"/>
  <c r="B139" i="13" s="1"/>
  <c r="AC22" i="2"/>
  <c r="B261" i="13" s="1"/>
  <c r="AA23" i="2"/>
  <c r="B18" i="13" s="1"/>
  <c r="AB23" i="2"/>
  <c r="B140" i="13" s="1"/>
  <c r="AC23" i="2"/>
  <c r="B262" i="13" s="1"/>
  <c r="AA24" i="2"/>
  <c r="B19" i="13" s="1"/>
  <c r="AB24" i="2"/>
  <c r="B141" i="13" s="1"/>
  <c r="AC24" i="2"/>
  <c r="B263" i="13" s="1"/>
  <c r="AA25" i="2"/>
  <c r="B20" i="13" s="1"/>
  <c r="AB25" i="2"/>
  <c r="B142" i="13" s="1"/>
  <c r="AC25" i="2"/>
  <c r="B264" i="13" s="1"/>
  <c r="AA26" i="2"/>
  <c r="B21" i="13" s="1"/>
  <c r="AB26" i="2"/>
  <c r="B143" i="13" s="1"/>
  <c r="AC26" i="2"/>
  <c r="B265" i="13" s="1"/>
  <c r="AA27" i="2"/>
  <c r="B22" i="13" s="1"/>
  <c r="AB27" i="2"/>
  <c r="B144" i="13" s="1"/>
  <c r="AC27" i="2"/>
  <c r="B266" i="13" s="1"/>
  <c r="AA28" i="2"/>
  <c r="B23" i="13" s="1"/>
  <c r="AB28" i="2"/>
  <c r="B145" i="13" s="1"/>
  <c r="AC28" i="2"/>
  <c r="B267" i="13" s="1"/>
  <c r="AA29" i="2"/>
  <c r="B24" i="13" s="1"/>
  <c r="AB29" i="2"/>
  <c r="B146" i="13" s="1"/>
  <c r="AC29" i="2"/>
  <c r="B268" i="13" s="1"/>
  <c r="AA30" i="2"/>
  <c r="B25" i="13" s="1"/>
  <c r="AB30" i="2"/>
  <c r="B147" i="13" s="1"/>
  <c r="AC30" i="2"/>
  <c r="B269" i="13" s="1"/>
  <c r="AA31" i="2"/>
  <c r="B26" i="13" s="1"/>
  <c r="AB31" i="2"/>
  <c r="B148" i="13" s="1"/>
  <c r="AC31" i="2"/>
  <c r="B270" i="13" s="1"/>
  <c r="AA32" i="2"/>
  <c r="B27" i="13" s="1"/>
  <c r="AB32" i="2"/>
  <c r="B149" i="13" s="1"/>
  <c r="AC32" i="2"/>
  <c r="B271" i="13" s="1"/>
  <c r="AA33" i="2"/>
  <c r="B28" i="13" s="1"/>
  <c r="AB33" i="2"/>
  <c r="B150" i="13" s="1"/>
  <c r="AC33" i="2"/>
  <c r="B272" i="13" s="1"/>
  <c r="AA34" i="2"/>
  <c r="B29" i="13" s="1"/>
  <c r="AB34" i="2"/>
  <c r="B151" i="13" s="1"/>
  <c r="AC34" i="2"/>
  <c r="B273" i="13" s="1"/>
  <c r="AA35" i="2"/>
  <c r="B30" i="13" s="1"/>
  <c r="AB35" i="2"/>
  <c r="B152" i="13" s="1"/>
  <c r="AC35" i="2"/>
  <c r="B274" i="13" s="1"/>
  <c r="AA36" i="2"/>
  <c r="B31" i="13" s="1"/>
  <c r="AB36" i="2"/>
  <c r="B153" i="13" s="1"/>
  <c r="AC36" i="2"/>
  <c r="B275" i="13" s="1"/>
  <c r="AA37" i="2"/>
  <c r="B32" i="13" s="1"/>
  <c r="AB37" i="2"/>
  <c r="B154" i="13" s="1"/>
  <c r="AC37" i="2"/>
  <c r="B276" i="13" s="1"/>
  <c r="AA38" i="2"/>
  <c r="B33" i="13" s="1"/>
  <c r="AB38" i="2"/>
  <c r="B155" i="13" s="1"/>
  <c r="AC38" i="2"/>
  <c r="B277" i="13" s="1"/>
  <c r="AA39" i="2"/>
  <c r="B34" i="13" s="1"/>
  <c r="AB39" i="2"/>
  <c r="B156" i="13" s="1"/>
  <c r="AC39" i="2"/>
  <c r="B278" i="13" s="1"/>
  <c r="AA40" i="2"/>
  <c r="B35" i="13" s="1"/>
  <c r="AB40" i="2"/>
  <c r="B157" i="13" s="1"/>
  <c r="AC40" i="2"/>
  <c r="B279" i="13" s="1"/>
  <c r="AA41" i="2"/>
  <c r="B36" i="13" s="1"/>
  <c r="AB41" i="2"/>
  <c r="B158" i="13" s="1"/>
  <c r="AC41" i="2"/>
  <c r="B280" i="13" s="1"/>
  <c r="AA42" i="2"/>
  <c r="B37" i="13" s="1"/>
  <c r="AB42" i="2"/>
  <c r="B159" i="13" s="1"/>
  <c r="AC42" i="2"/>
  <c r="B281" i="13" s="1"/>
  <c r="AA43" i="2"/>
  <c r="B38" i="13" s="1"/>
  <c r="AB43" i="2"/>
  <c r="B160" i="13" s="1"/>
  <c r="AC43" i="2"/>
  <c r="B282" i="13" s="1"/>
  <c r="AA44" i="2"/>
  <c r="B39" i="13" s="1"/>
  <c r="AB44" i="2"/>
  <c r="B161" i="13" s="1"/>
  <c r="AC44" i="2"/>
  <c r="B283" i="13" s="1"/>
  <c r="AA45" i="2"/>
  <c r="B40" i="13" s="1"/>
  <c r="AB45" i="2"/>
  <c r="B162" i="13" s="1"/>
  <c r="AC45" i="2"/>
  <c r="B284" i="13" s="1"/>
  <c r="AA46" i="2"/>
  <c r="B41" i="13" s="1"/>
  <c r="AB46" i="2"/>
  <c r="B163" i="13" s="1"/>
  <c r="AC46" i="2"/>
  <c r="B285" i="13" s="1"/>
  <c r="AA47" i="2"/>
  <c r="B42" i="13" s="1"/>
  <c r="AB47" i="2"/>
  <c r="B164" i="13" s="1"/>
  <c r="AC47" i="2"/>
  <c r="AA48" i="2"/>
  <c r="B43" i="13" s="1"/>
  <c r="AB48" i="2"/>
  <c r="B165" i="13" s="1"/>
  <c r="AC48" i="2"/>
  <c r="B287" i="13" s="1"/>
  <c r="AA49" i="2"/>
  <c r="B44" i="13" s="1"/>
  <c r="AB49" i="2"/>
  <c r="B166" i="13" s="1"/>
  <c r="AC49" i="2"/>
  <c r="B288" i="13" s="1"/>
  <c r="AA50" i="2"/>
  <c r="B45" i="13" s="1"/>
  <c r="AB50" i="2"/>
  <c r="B167" i="13" s="1"/>
  <c r="AC50" i="2"/>
  <c r="B289" i="13" s="1"/>
  <c r="AA51" i="2"/>
  <c r="B46" i="13" s="1"/>
  <c r="AB51" i="2"/>
  <c r="B168" i="13" s="1"/>
  <c r="AC51" i="2"/>
  <c r="B290" i="13" s="1"/>
  <c r="AA52" i="2"/>
  <c r="B47" i="13" s="1"/>
  <c r="AB52" i="2"/>
  <c r="B169" i="13" s="1"/>
  <c r="AC52" i="2"/>
  <c r="B291" i="13" s="1"/>
  <c r="AA53" i="2"/>
  <c r="B48" i="13" s="1"/>
  <c r="AB53" i="2"/>
  <c r="B170" i="13" s="1"/>
  <c r="AC53" i="2"/>
  <c r="B292" i="13" s="1"/>
  <c r="AA54" i="2"/>
  <c r="B49" i="13" s="1"/>
  <c r="AB54" i="2"/>
  <c r="B171" i="13" s="1"/>
  <c r="AC54" i="2"/>
  <c r="B293" i="13" s="1"/>
  <c r="AA55" i="2"/>
  <c r="B50" i="13" s="1"/>
  <c r="AB55" i="2"/>
  <c r="B172" i="13" s="1"/>
  <c r="AC55" i="2"/>
  <c r="B294" i="13" s="1"/>
  <c r="AA56" i="2"/>
  <c r="B51" i="13" s="1"/>
  <c r="AB56" i="2"/>
  <c r="B173" i="13" s="1"/>
  <c r="AC56" i="2"/>
  <c r="B295" i="13" s="1"/>
  <c r="AA57" i="2"/>
  <c r="B52" i="13" s="1"/>
  <c r="AB57" i="2"/>
  <c r="B174" i="13" s="1"/>
  <c r="AC57" i="2"/>
  <c r="B296" i="13" s="1"/>
  <c r="AA58" i="2"/>
  <c r="B53" i="13" s="1"/>
  <c r="AB58" i="2"/>
  <c r="B175" i="13" s="1"/>
  <c r="AC58" i="2"/>
  <c r="B297" i="13" s="1"/>
  <c r="AA59" i="2"/>
  <c r="B54" i="13" s="1"/>
  <c r="AB59" i="2"/>
  <c r="B176" i="13" s="1"/>
  <c r="AC59" i="2"/>
  <c r="AA60" i="2"/>
  <c r="B55" i="13" s="1"/>
  <c r="AB60" i="2"/>
  <c r="B177" i="13" s="1"/>
  <c r="AC60" i="2"/>
  <c r="B299" i="13" s="1"/>
  <c r="AA61" i="2"/>
  <c r="B56" i="13" s="1"/>
  <c r="AB61" i="2"/>
  <c r="B178" i="13" s="1"/>
  <c r="AC61" i="2"/>
  <c r="B300" i="13" s="1"/>
  <c r="AA62" i="2"/>
  <c r="B57" i="13" s="1"/>
  <c r="AB62" i="2"/>
  <c r="B179" i="13" s="1"/>
  <c r="AC62" i="2"/>
  <c r="B301" i="13" s="1"/>
  <c r="AA63" i="2"/>
  <c r="B58" i="13" s="1"/>
  <c r="AB63" i="2"/>
  <c r="B180" i="13" s="1"/>
  <c r="AC63" i="2"/>
  <c r="B302" i="13" s="1"/>
  <c r="AA64" i="2"/>
  <c r="B59" i="13" s="1"/>
  <c r="AB64" i="2"/>
  <c r="B181" i="13" s="1"/>
  <c r="AC64" i="2"/>
  <c r="B303" i="13" s="1"/>
  <c r="AA65" i="2"/>
  <c r="B60" i="13" s="1"/>
  <c r="AB65" i="2"/>
  <c r="B182" i="13" s="1"/>
  <c r="AC65" i="2"/>
  <c r="B304" i="13" s="1"/>
  <c r="AA66" i="2"/>
  <c r="B61" i="13" s="1"/>
  <c r="AB66" i="2"/>
  <c r="B183" i="13" s="1"/>
  <c r="AC66" i="2"/>
  <c r="B305" i="13" s="1"/>
  <c r="AA69" i="2"/>
  <c r="B64" i="13" s="1"/>
  <c r="AB69" i="2"/>
  <c r="B186" i="13" s="1"/>
  <c r="AC69" i="2"/>
  <c r="B308" i="13" s="1"/>
  <c r="AA70" i="2"/>
  <c r="B65" i="13" s="1"/>
  <c r="AB70" i="2"/>
  <c r="B187" i="13" s="1"/>
  <c r="AC70" i="2"/>
  <c r="AA71" i="2"/>
  <c r="B66" i="13" s="1"/>
  <c r="AB71" i="2"/>
  <c r="B188" i="13" s="1"/>
  <c r="AC71" i="2"/>
  <c r="B310" i="13" s="1"/>
  <c r="AA72" i="2"/>
  <c r="AB72" i="2"/>
  <c r="B189" i="13" s="1"/>
  <c r="AC72" i="2"/>
  <c r="B311" i="13" s="1"/>
  <c r="AA73" i="2"/>
  <c r="B68" i="13" s="1"/>
  <c r="AB73" i="2"/>
  <c r="B190" i="13" s="1"/>
  <c r="AC73" i="2"/>
  <c r="B312" i="13" s="1"/>
  <c r="AA74" i="2"/>
  <c r="B69" i="13" s="1"/>
  <c r="AB74" i="2"/>
  <c r="B191" i="13" s="1"/>
  <c r="AC74" i="2"/>
  <c r="B313" i="13" s="1"/>
  <c r="AA75" i="2"/>
  <c r="B70" i="13" s="1"/>
  <c r="AB75" i="2"/>
  <c r="B192" i="13" s="1"/>
  <c r="AC75" i="2"/>
  <c r="B314" i="13" s="1"/>
  <c r="AA76" i="2"/>
  <c r="AB76" i="2"/>
  <c r="B193" i="13" s="1"/>
  <c r="AC76" i="2"/>
  <c r="B315" i="13" s="1"/>
  <c r="AA77" i="2"/>
  <c r="B72" i="13" s="1"/>
  <c r="AB77" i="2"/>
  <c r="B194" i="13" s="1"/>
  <c r="AC77" i="2"/>
  <c r="B316" i="13" s="1"/>
  <c r="AA78" i="2"/>
  <c r="B73" i="13" s="1"/>
  <c r="AB78" i="2"/>
  <c r="B195" i="13" s="1"/>
  <c r="AC78" i="2"/>
  <c r="AA79" i="2"/>
  <c r="B74" i="13" s="1"/>
  <c r="AB79" i="2"/>
  <c r="B196" i="13" s="1"/>
  <c r="AC79" i="2"/>
  <c r="B318" i="13" s="1"/>
  <c r="AA80" i="2"/>
  <c r="AB80" i="2"/>
  <c r="B197" i="13" s="1"/>
  <c r="AC80" i="2"/>
  <c r="B319" i="13" s="1"/>
  <c r="AA81" i="2"/>
  <c r="B76" i="13" s="1"/>
  <c r="AB81" i="2"/>
  <c r="AC81" i="2"/>
  <c r="B320" i="13" s="1"/>
  <c r="AA82" i="2"/>
  <c r="B77" i="13" s="1"/>
  <c r="AB82" i="2"/>
  <c r="B199" i="13" s="1"/>
  <c r="AC82" i="2"/>
  <c r="AA83" i="2"/>
  <c r="B78" i="13" s="1"/>
  <c r="AB83" i="2"/>
  <c r="B200" i="13" s="1"/>
  <c r="AC83" i="2"/>
  <c r="B322" i="13" s="1"/>
  <c r="AA84" i="2"/>
  <c r="B79" i="13" s="1"/>
  <c r="AB84" i="2"/>
  <c r="B201" i="13" s="1"/>
  <c r="AC84" i="2"/>
  <c r="B323" i="13" s="1"/>
  <c r="AA85" i="2"/>
  <c r="B80" i="13" s="1"/>
  <c r="AB85" i="2"/>
  <c r="B202" i="13" s="1"/>
  <c r="AC85" i="2"/>
  <c r="B324" i="13" s="1"/>
  <c r="AA86" i="2"/>
  <c r="B81" i="13" s="1"/>
  <c r="AB86" i="2"/>
  <c r="B203" i="13" s="1"/>
  <c r="AC86" i="2"/>
  <c r="AA87" i="2"/>
  <c r="B82" i="13" s="1"/>
  <c r="AB87" i="2"/>
  <c r="B204" i="13" s="1"/>
  <c r="AC87" i="2"/>
  <c r="B326" i="13" s="1"/>
  <c r="AA88" i="2"/>
  <c r="B83" i="13" s="1"/>
  <c r="AB88" i="2"/>
  <c r="B205" i="13" s="1"/>
  <c r="AC88" i="2"/>
  <c r="B327" i="13" s="1"/>
  <c r="AA89" i="2"/>
  <c r="B84" i="13" s="1"/>
  <c r="AB89" i="2"/>
  <c r="AC89" i="2"/>
  <c r="B328" i="13" s="1"/>
  <c r="AA90" i="2"/>
  <c r="B85" i="13" s="1"/>
  <c r="AB90" i="2"/>
  <c r="B207" i="13" s="1"/>
  <c r="AC90" i="2"/>
  <c r="AA91" i="2"/>
  <c r="B86" i="13" s="1"/>
  <c r="AB91" i="2"/>
  <c r="B208" i="13" s="1"/>
  <c r="AC91" i="2"/>
  <c r="B330" i="13" s="1"/>
  <c r="AA92" i="2"/>
  <c r="AB92" i="2"/>
  <c r="B209" i="13" s="1"/>
  <c r="AC92" i="2"/>
  <c r="B331" i="13" s="1"/>
  <c r="AA93" i="2"/>
  <c r="B88" i="13" s="1"/>
  <c r="AB93" i="2"/>
  <c r="AC93" i="2"/>
  <c r="B332" i="13" s="1"/>
  <c r="AA94" i="2"/>
  <c r="B89" i="13" s="1"/>
  <c r="AB94" i="2"/>
  <c r="B211" i="13" s="1"/>
  <c r="AC94" i="2"/>
  <c r="B333" i="13" s="1"/>
  <c r="AA95" i="2"/>
  <c r="B90" i="13" s="1"/>
  <c r="AB95" i="2"/>
  <c r="B212" i="13" s="1"/>
  <c r="AC95" i="2"/>
  <c r="B334" i="13" s="1"/>
  <c r="AA96" i="2"/>
  <c r="B91" i="13" s="1"/>
  <c r="AB96" i="2"/>
  <c r="B213" i="13" s="1"/>
  <c r="AC96" i="2"/>
  <c r="B335" i="13" s="1"/>
  <c r="AA97" i="2"/>
  <c r="B92" i="13" s="1"/>
  <c r="AB97" i="2"/>
  <c r="AC97" i="2"/>
  <c r="B336" i="13" s="1"/>
  <c r="AA98" i="2"/>
  <c r="B93" i="13" s="1"/>
  <c r="AB98" i="2"/>
  <c r="B215" i="13" s="1"/>
  <c r="AC98" i="2"/>
  <c r="B337" i="13" s="1"/>
  <c r="AA99" i="2"/>
  <c r="B94" i="13" s="1"/>
  <c r="AB99" i="2"/>
  <c r="B216" i="13" s="1"/>
  <c r="AC99" i="2"/>
  <c r="B338" i="13" s="1"/>
  <c r="AA100" i="2"/>
  <c r="AB100" i="2"/>
  <c r="B217" i="13" s="1"/>
  <c r="AC100" i="2"/>
  <c r="B339" i="13" s="1"/>
  <c r="AA101" i="2"/>
  <c r="B96" i="13" s="1"/>
  <c r="AB101" i="2"/>
  <c r="AC101" i="2"/>
  <c r="B340" i="13" s="1"/>
  <c r="AA102" i="2"/>
  <c r="B97" i="13" s="1"/>
  <c r="AB102" i="2"/>
  <c r="B219" i="13" s="1"/>
  <c r="AC102" i="2"/>
  <c r="AA103" i="2"/>
  <c r="B98" i="13" s="1"/>
  <c r="AB103" i="2"/>
  <c r="B220" i="13" s="1"/>
  <c r="AC103" i="2"/>
  <c r="B342" i="13" s="1"/>
  <c r="AA104" i="2"/>
  <c r="AB104" i="2"/>
  <c r="B221" i="13" s="1"/>
  <c r="AC104" i="2"/>
  <c r="B343" i="13" s="1"/>
  <c r="AA105" i="2"/>
  <c r="B100" i="13" s="1"/>
  <c r="AB105" i="2"/>
  <c r="B222" i="13" s="1"/>
  <c r="AC105" i="2"/>
  <c r="B344" i="13" s="1"/>
  <c r="AA106" i="2"/>
  <c r="B101" i="13" s="1"/>
  <c r="AB106" i="2"/>
  <c r="B223" i="13" s="1"/>
  <c r="AC106" i="2"/>
  <c r="B345" i="13" s="1"/>
  <c r="AA107" i="2"/>
  <c r="B102" i="13" s="1"/>
  <c r="AB107" i="2"/>
  <c r="B224" i="13" s="1"/>
  <c r="AC107" i="2"/>
  <c r="B346" i="13" s="1"/>
  <c r="AA108" i="2"/>
  <c r="AB108" i="2"/>
  <c r="B225" i="13" s="1"/>
  <c r="AC108" i="2"/>
  <c r="B347" i="13" s="1"/>
  <c r="AA109" i="2"/>
  <c r="B104" i="13" s="1"/>
  <c r="AB109" i="2"/>
  <c r="B226" i="13" s="1"/>
  <c r="AC109" i="2"/>
  <c r="B348" i="13" s="1"/>
  <c r="AA110" i="2"/>
  <c r="B105" i="13" s="1"/>
  <c r="AB110" i="2"/>
  <c r="B227" i="13" s="1"/>
  <c r="AC110" i="2"/>
  <c r="AA111" i="2"/>
  <c r="B106" i="13" s="1"/>
  <c r="AB111" i="2"/>
  <c r="B228" i="13" s="1"/>
  <c r="AC111" i="2"/>
  <c r="B350" i="13" s="1"/>
  <c r="AA112" i="2"/>
  <c r="AB112" i="2"/>
  <c r="B229" i="13" s="1"/>
  <c r="AC112" i="2"/>
  <c r="B351" i="13" s="1"/>
  <c r="AA113" i="2"/>
  <c r="B108" i="13" s="1"/>
  <c r="AB113" i="2"/>
  <c r="AC113" i="2"/>
  <c r="B352" i="13" s="1"/>
  <c r="AA114" i="2"/>
  <c r="B109" i="13" s="1"/>
  <c r="AB114" i="2"/>
  <c r="B231" i="13" s="1"/>
  <c r="AC114" i="2"/>
  <c r="AA115" i="2"/>
  <c r="B110" i="13" s="1"/>
  <c r="AB115" i="2"/>
  <c r="B232" i="13" s="1"/>
  <c r="AC115" i="2"/>
  <c r="B354" i="13" s="1"/>
  <c r="AA116" i="2"/>
  <c r="B111" i="13" s="1"/>
  <c r="AB116" i="2"/>
  <c r="B233" i="13" s="1"/>
  <c r="AC116" i="2"/>
  <c r="B355" i="13" s="1"/>
  <c r="AA117" i="2"/>
  <c r="B112" i="13" s="1"/>
  <c r="AB117" i="2"/>
  <c r="B234" i="13" s="1"/>
  <c r="AC117" i="2"/>
  <c r="B356" i="13" s="1"/>
  <c r="AA118" i="2"/>
  <c r="B113" i="13" s="1"/>
  <c r="AB118" i="2"/>
  <c r="B235" i="13" s="1"/>
  <c r="AC118" i="2"/>
  <c r="AA119" i="2"/>
  <c r="B114" i="13" s="1"/>
  <c r="AB119" i="2"/>
  <c r="B236" i="13" s="1"/>
  <c r="AC119" i="2"/>
  <c r="B358" i="13" s="1"/>
  <c r="AA120" i="2"/>
  <c r="B115" i="13" s="1"/>
  <c r="AB120" i="2"/>
  <c r="B237" i="13" s="1"/>
  <c r="AC120" i="2"/>
  <c r="B359" i="13" s="1"/>
  <c r="AA121" i="2"/>
  <c r="B116" i="13" s="1"/>
  <c r="AB121" i="2"/>
  <c r="AC121" i="2"/>
  <c r="B360" i="13" s="1"/>
  <c r="AA122" i="2"/>
  <c r="B117" i="13" s="1"/>
  <c r="AB122" i="2"/>
  <c r="B239" i="13" s="1"/>
  <c r="AC122" i="2"/>
  <c r="AA123" i="2"/>
  <c r="B118" i="13" s="1"/>
  <c r="AB123" i="2"/>
  <c r="B240" i="13" s="1"/>
  <c r="AC123" i="2"/>
  <c r="B362" i="13" s="1"/>
  <c r="AA124" i="2"/>
  <c r="AB124" i="2"/>
  <c r="B241" i="13" s="1"/>
  <c r="AC124" i="2"/>
  <c r="B363" i="13" s="1"/>
  <c r="AA125" i="2"/>
  <c r="B120" i="13" s="1"/>
  <c r="AB125" i="2"/>
  <c r="AC125" i="2"/>
  <c r="B364" i="13" s="1"/>
  <c r="AA126" i="2"/>
  <c r="B121" i="13" s="1"/>
  <c r="AB126" i="2"/>
  <c r="B243" i="13" s="1"/>
  <c r="AC126" i="2"/>
  <c r="B365" i="13" s="1"/>
  <c r="AA127" i="2"/>
  <c r="B122" i="13" s="1"/>
  <c r="AB127" i="2"/>
  <c r="B244" i="13" s="1"/>
  <c r="AC127" i="2"/>
  <c r="B366" i="13" s="1"/>
  <c r="AA128" i="2"/>
  <c r="B123" i="13" s="1"/>
  <c r="AB128" i="2"/>
  <c r="B245" i="13" s="1"/>
  <c r="AC128" i="2"/>
  <c r="B367" i="13" s="1"/>
  <c r="AC7" i="2"/>
  <c r="B246" i="13" s="1"/>
  <c r="AB7" i="2"/>
  <c r="B124" i="13" s="1"/>
  <c r="B2" i="13"/>
  <c r="Z8" i="2"/>
  <c r="D3" i="12" s="1"/>
  <c r="Z9" i="2"/>
  <c r="D4" i="12" s="1"/>
  <c r="Z10" i="2"/>
  <c r="D5" i="12" s="1"/>
  <c r="Z11" i="2"/>
  <c r="D6" i="12" s="1"/>
  <c r="Z12" i="2"/>
  <c r="Z13" i="2"/>
  <c r="Z14" i="2"/>
  <c r="D9" i="12" s="1"/>
  <c r="Z15" i="2"/>
  <c r="Z16" i="2"/>
  <c r="Z17" i="2"/>
  <c r="D12" i="12" s="1"/>
  <c r="Z18" i="2"/>
  <c r="D13" i="12" s="1"/>
  <c r="Z19" i="2"/>
  <c r="D14" i="12" s="1"/>
  <c r="Z20" i="2"/>
  <c r="Z21" i="2"/>
  <c r="Z22" i="2"/>
  <c r="D17" i="12" s="1"/>
  <c r="Z23" i="2"/>
  <c r="Z24" i="2"/>
  <c r="Z25" i="2"/>
  <c r="Z26" i="2"/>
  <c r="D21" i="12" s="1"/>
  <c r="Z27" i="2"/>
  <c r="D22" i="12" s="1"/>
  <c r="Z28" i="2"/>
  <c r="Z29" i="2"/>
  <c r="Z30" i="2"/>
  <c r="D25" i="12" s="1"/>
  <c r="Z31" i="2"/>
  <c r="Z32" i="2"/>
  <c r="D27" i="12" s="1"/>
  <c r="Z33" i="2"/>
  <c r="Z34" i="2"/>
  <c r="D29" i="12" s="1"/>
  <c r="Z35" i="2"/>
  <c r="D30" i="12" s="1"/>
  <c r="Z36" i="2"/>
  <c r="Z37" i="2"/>
  <c r="Z38" i="2"/>
  <c r="D33" i="12" s="1"/>
  <c r="Z39" i="2"/>
  <c r="D34" i="12" s="1"/>
  <c r="Z40" i="2"/>
  <c r="D35" i="12" s="1"/>
  <c r="Z41" i="2"/>
  <c r="D36" i="12" s="1"/>
  <c r="Z42" i="2"/>
  <c r="D37" i="12" s="1"/>
  <c r="Z43" i="2"/>
  <c r="Z44" i="2"/>
  <c r="Z45" i="2"/>
  <c r="Z46" i="2"/>
  <c r="D41" i="12" s="1"/>
  <c r="Z47" i="2"/>
  <c r="D42" i="12" s="1"/>
  <c r="Z48" i="2"/>
  <c r="D43" i="12" s="1"/>
  <c r="Z49" i="2"/>
  <c r="Z50" i="2"/>
  <c r="D45" i="12" s="1"/>
  <c r="Z51" i="2"/>
  <c r="Z52" i="2"/>
  <c r="Z53" i="2"/>
  <c r="Z54" i="2"/>
  <c r="D49" i="12" s="1"/>
  <c r="Z55" i="2"/>
  <c r="D50" i="12" s="1"/>
  <c r="Z56" i="2"/>
  <c r="D51" i="12" s="1"/>
  <c r="Z57" i="2"/>
  <c r="D52" i="12" s="1"/>
  <c r="Z58" i="2"/>
  <c r="D53" i="12" s="1"/>
  <c r="Z59" i="2"/>
  <c r="D54" i="12" s="1"/>
  <c r="Z60" i="2"/>
  <c r="Z61" i="2"/>
  <c r="Z62" i="2"/>
  <c r="D57" i="12" s="1"/>
  <c r="Z63" i="2"/>
  <c r="Z64" i="2"/>
  <c r="Z65" i="2"/>
  <c r="D60" i="12" s="1"/>
  <c r="Z66" i="2"/>
  <c r="D61" i="12" s="1"/>
  <c r="Z69" i="2"/>
  <c r="D64" i="12" s="1"/>
  <c r="Z70" i="2"/>
  <c r="D65" i="12" s="1"/>
  <c r="Z71" i="2"/>
  <c r="Z72" i="2"/>
  <c r="D67" i="12" s="1"/>
  <c r="Z73" i="2"/>
  <c r="D68" i="12" s="1"/>
  <c r="Z74" i="2"/>
  <c r="D69" i="12" s="1"/>
  <c r="Z75" i="2"/>
  <c r="D70" i="12" s="1"/>
  <c r="Z76" i="2"/>
  <c r="Z77" i="2"/>
  <c r="Z78" i="2"/>
  <c r="Z79" i="2"/>
  <c r="Z80" i="2"/>
  <c r="D75" i="12" s="1"/>
  <c r="Z81" i="2"/>
  <c r="D76" i="12" s="1"/>
  <c r="Z82" i="2"/>
  <c r="Z83" i="2"/>
  <c r="D78" i="12" s="1"/>
  <c r="Z84" i="2"/>
  <c r="D79" i="12" s="1"/>
  <c r="Z85" i="2"/>
  <c r="D80" i="12" s="1"/>
  <c r="Z86" i="2"/>
  <c r="Z87" i="2"/>
  <c r="Z88" i="2"/>
  <c r="D83" i="12" s="1"/>
  <c r="Z89" i="2"/>
  <c r="Z90" i="2"/>
  <c r="Z91" i="2"/>
  <c r="Z92" i="2"/>
  <c r="D87" i="12" s="1"/>
  <c r="Z93" i="2"/>
  <c r="Z94" i="2"/>
  <c r="Z95" i="2"/>
  <c r="Z96" i="2"/>
  <c r="D91" i="12" s="1"/>
  <c r="Z97" i="2"/>
  <c r="Z98" i="2"/>
  <c r="Z99" i="2"/>
  <c r="Z100" i="2"/>
  <c r="D95" i="12" s="1"/>
  <c r="Z101" i="2"/>
  <c r="Z102" i="2"/>
  <c r="Z103" i="2"/>
  <c r="Z104" i="2"/>
  <c r="Z105" i="2"/>
  <c r="Z106" i="2"/>
  <c r="D101" i="12" s="1"/>
  <c r="Z107" i="2"/>
  <c r="D102" i="12" s="1"/>
  <c r="Z108" i="2"/>
  <c r="D103" i="12" s="1"/>
  <c r="Z109" i="2"/>
  <c r="D104" i="12" s="1"/>
  <c r="Z110" i="2"/>
  <c r="Z111" i="2"/>
  <c r="Z112" i="2"/>
  <c r="D107" i="12" s="1"/>
  <c r="Z113" i="2"/>
  <c r="Z114" i="2"/>
  <c r="Z115" i="2"/>
  <c r="D110" i="12" s="1"/>
  <c r="Z116" i="2"/>
  <c r="D111" i="12" s="1"/>
  <c r="Z117" i="2"/>
  <c r="D112" i="12" s="1"/>
  <c r="Z118" i="2"/>
  <c r="Z119" i="2"/>
  <c r="Z120" i="2"/>
  <c r="D115" i="12" s="1"/>
  <c r="Z121" i="2"/>
  <c r="Z122" i="2"/>
  <c r="Z123" i="2"/>
  <c r="Z124" i="2"/>
  <c r="D119" i="12" s="1"/>
  <c r="Z125" i="2"/>
  <c r="Z126" i="2"/>
  <c r="Z127" i="2"/>
  <c r="Z128" i="2"/>
  <c r="D123" i="12" s="1"/>
  <c r="Z7" i="2"/>
  <c r="D2" i="12" s="1"/>
  <c r="X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S128" i="2"/>
  <c r="V128" i="2" s="1"/>
  <c r="C123" i="12" s="1"/>
  <c r="S127" i="2"/>
  <c r="V127" i="2" s="1"/>
  <c r="S126" i="2"/>
  <c r="V126" i="2" s="1"/>
  <c r="C121" i="12" s="1"/>
  <c r="S125" i="2"/>
  <c r="V125" i="2"/>
  <c r="U125" i="2" s="1"/>
  <c r="S124" i="2"/>
  <c r="V124" i="2" s="1"/>
  <c r="C119" i="12" s="1"/>
  <c r="S123" i="2"/>
  <c r="V123" i="2" s="1"/>
  <c r="AW123" i="2" s="1"/>
  <c r="S122" i="2"/>
  <c r="V122" i="2" s="1"/>
  <c r="S121" i="2"/>
  <c r="V121" i="2" s="1"/>
  <c r="S120" i="2"/>
  <c r="V120" i="2" s="1"/>
  <c r="S119" i="2"/>
  <c r="V119" i="2" s="1"/>
  <c r="S118" i="2"/>
  <c r="V118" i="2" s="1"/>
  <c r="S117" i="2"/>
  <c r="V117" i="2" s="1"/>
  <c r="S116" i="2"/>
  <c r="V116" i="2" s="1"/>
  <c r="C111" i="12" s="1"/>
  <c r="S115" i="2"/>
  <c r="V115" i="2" s="1"/>
  <c r="S114" i="2"/>
  <c r="V114" i="2" s="1"/>
  <c r="C109" i="12" s="1"/>
  <c r="S113" i="2"/>
  <c r="V113" i="2" s="1"/>
  <c r="S112" i="2"/>
  <c r="V112" i="2" s="1"/>
  <c r="C107" i="12" s="1"/>
  <c r="S111" i="2"/>
  <c r="V111" i="2"/>
  <c r="C106" i="12" s="1"/>
  <c r="S110" i="2"/>
  <c r="V110" i="2" s="1"/>
  <c r="AW110" i="2" s="1"/>
  <c r="S109" i="2"/>
  <c r="V109" i="2"/>
  <c r="C104" i="12" s="1"/>
  <c r="S108" i="2"/>
  <c r="V108" i="2" s="1"/>
  <c r="C103" i="12" s="1"/>
  <c r="S107" i="2"/>
  <c r="V107" i="2" s="1"/>
  <c r="S106" i="2"/>
  <c r="V106" i="2" s="1"/>
  <c r="C101" i="12" s="1"/>
  <c r="S105" i="2"/>
  <c r="V105" i="2" s="1"/>
  <c r="S104" i="2"/>
  <c r="V104" i="2" s="1"/>
  <c r="C99" i="12" s="1"/>
  <c r="S103" i="2"/>
  <c r="V103" i="2" s="1"/>
  <c r="S102" i="2"/>
  <c r="V102" i="2" s="1"/>
  <c r="S101" i="2"/>
  <c r="V101" i="2" s="1"/>
  <c r="C96" i="12" s="1"/>
  <c r="S100" i="2"/>
  <c r="V100" i="2" s="1"/>
  <c r="S99" i="2"/>
  <c r="V99" i="2" s="1"/>
  <c r="S98" i="2"/>
  <c r="V98" i="2" s="1"/>
  <c r="C93" i="12" s="1"/>
  <c r="S97" i="2"/>
  <c r="V97" i="2" s="1"/>
  <c r="AW97" i="2" s="1"/>
  <c r="S96" i="2"/>
  <c r="V96" i="2" s="1"/>
  <c r="S95" i="2"/>
  <c r="V95" i="2" s="1"/>
  <c r="C90" i="12" s="1"/>
  <c r="S94" i="2"/>
  <c r="V94" i="2" s="1"/>
  <c r="C89" i="12" s="1"/>
  <c r="S93" i="2"/>
  <c r="V93" i="2" s="1"/>
  <c r="C88" i="12" s="1"/>
  <c r="S92" i="2"/>
  <c r="V92" i="2" s="1"/>
  <c r="U92" i="2" s="1"/>
  <c r="S91" i="2"/>
  <c r="V91" i="2" s="1"/>
  <c r="C86" i="12" s="1"/>
  <c r="S90" i="2"/>
  <c r="V90" i="2" s="1"/>
  <c r="C85" i="12" s="1"/>
  <c r="S89" i="2"/>
  <c r="V89" i="2"/>
  <c r="U89" i="2" s="1"/>
  <c r="C84" i="12"/>
  <c r="S88" i="2"/>
  <c r="V88" i="2" s="1"/>
  <c r="S87" i="2"/>
  <c r="V87" i="2" s="1"/>
  <c r="C82" i="12" s="1"/>
  <c r="S86" i="2"/>
  <c r="V86" i="2" s="1"/>
  <c r="S85" i="2"/>
  <c r="V85" i="2" s="1"/>
  <c r="C80" i="12" s="1"/>
  <c r="S84" i="2"/>
  <c r="V84" i="2" s="1"/>
  <c r="S83" i="2"/>
  <c r="V83" i="2" s="1"/>
  <c r="C78" i="12" s="1"/>
  <c r="S82" i="2"/>
  <c r="V82" i="2" s="1"/>
  <c r="S81" i="2"/>
  <c r="V81" i="2" s="1"/>
  <c r="S80" i="2"/>
  <c r="V80" i="2"/>
  <c r="C75" i="12" s="1"/>
  <c r="S79" i="2"/>
  <c r="V79" i="2" s="1"/>
  <c r="S78" i="2"/>
  <c r="V78" i="2" s="1"/>
  <c r="S77" i="2"/>
  <c r="V77" i="2" s="1"/>
  <c r="C72" i="12" s="1"/>
  <c r="S76" i="2"/>
  <c r="V76" i="2"/>
  <c r="C71" i="12" s="1"/>
  <c r="S75" i="2"/>
  <c r="V75" i="2" s="1"/>
  <c r="U75" i="2" s="1"/>
  <c r="S74" i="2"/>
  <c r="V74" i="2" s="1"/>
  <c r="S73" i="2"/>
  <c r="V73" i="2" s="1"/>
  <c r="S72" i="2"/>
  <c r="V72" i="2" s="1"/>
  <c r="S71" i="2"/>
  <c r="V71" i="2" s="1"/>
  <c r="U71" i="2" s="1"/>
  <c r="S70" i="2"/>
  <c r="V70" i="2" s="1"/>
  <c r="C65" i="12" s="1"/>
  <c r="S69" i="2"/>
  <c r="V69" i="2" s="1"/>
  <c r="C64" i="12" s="1"/>
  <c r="S8" i="2"/>
  <c r="V8" i="2" s="1"/>
  <c r="C3" i="12" s="1"/>
  <c r="S9" i="2"/>
  <c r="V9" i="2" s="1"/>
  <c r="C4" i="12" s="1"/>
  <c r="S10" i="2"/>
  <c r="V10" i="2" s="1"/>
  <c r="C5" i="12" s="1"/>
  <c r="S11" i="2"/>
  <c r="V11" i="2" s="1"/>
  <c r="S12" i="2"/>
  <c r="V12" i="2" s="1"/>
  <c r="S13" i="2"/>
  <c r="V13" i="2" s="1"/>
  <c r="C8" i="12" s="1"/>
  <c r="S14" i="2"/>
  <c r="V14" i="2"/>
  <c r="C9" i="12" s="1"/>
  <c r="S15" i="2"/>
  <c r="V15" i="2" s="1"/>
  <c r="C10" i="12" s="1"/>
  <c r="S16" i="2"/>
  <c r="V16" i="2" s="1"/>
  <c r="S17" i="2"/>
  <c r="V17" i="2" s="1"/>
  <c r="U17" i="2" s="1"/>
  <c r="S18" i="2"/>
  <c r="V18" i="2" s="1"/>
  <c r="C13" i="12" s="1"/>
  <c r="S19" i="2"/>
  <c r="V19" i="2" s="1"/>
  <c r="C14" i="12" s="1"/>
  <c r="S20" i="2"/>
  <c r="V20" i="2" s="1"/>
  <c r="S21" i="2"/>
  <c r="V21" i="2" s="1"/>
  <c r="S22" i="2"/>
  <c r="V22" i="2" s="1"/>
  <c r="C17" i="12" s="1"/>
  <c r="S23" i="2"/>
  <c r="V23" i="2" s="1"/>
  <c r="C18" i="12" s="1"/>
  <c r="S24" i="2"/>
  <c r="V24" i="2"/>
  <c r="C19" i="12" s="1"/>
  <c r="S25" i="2"/>
  <c r="V25" i="2" s="1"/>
  <c r="U25" i="2" s="1"/>
  <c r="S26" i="2"/>
  <c r="V26" i="2" s="1"/>
  <c r="C21" i="1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C27" i="12" s="1"/>
  <c r="S33" i="2"/>
  <c r="V33" i="2" s="1"/>
  <c r="C28" i="12"/>
  <c r="S34" i="2"/>
  <c r="V34" i="2" s="1"/>
  <c r="S35" i="2"/>
  <c r="V35" i="2" s="1"/>
  <c r="S36" i="2"/>
  <c r="V36" i="2" s="1"/>
  <c r="C31" i="12" s="1"/>
  <c r="S37" i="2"/>
  <c r="V37" i="2" s="1"/>
  <c r="C32" i="12" s="1"/>
  <c r="S38" i="2"/>
  <c r="V38" i="2" s="1"/>
  <c r="S39" i="2"/>
  <c r="V39" i="2" s="1"/>
  <c r="S40" i="2"/>
  <c r="V40" i="2" s="1"/>
  <c r="C35" i="12" s="1"/>
  <c r="S41" i="2"/>
  <c r="V41" i="2" s="1"/>
  <c r="C36" i="12" s="1"/>
  <c r="S42" i="2"/>
  <c r="V42" i="2" s="1"/>
  <c r="S43" i="2"/>
  <c r="V43" i="2" s="1"/>
  <c r="S44" i="2"/>
  <c r="V44" i="2" s="1"/>
  <c r="C39" i="12" s="1"/>
  <c r="S45" i="2"/>
  <c r="V45" i="2" s="1"/>
  <c r="S46" i="2"/>
  <c r="V46" i="2" s="1"/>
  <c r="S47" i="2"/>
  <c r="V47" i="2" s="1"/>
  <c r="S48" i="2"/>
  <c r="V48" i="2" s="1"/>
  <c r="C43" i="12" s="1"/>
  <c r="S49" i="2"/>
  <c r="V49" i="2" s="1"/>
  <c r="S50" i="2"/>
  <c r="V50" i="2" s="1"/>
  <c r="S51" i="2"/>
  <c r="V51" i="2" s="1"/>
  <c r="S52" i="2"/>
  <c r="V52" i="2" s="1"/>
  <c r="C47" i="12" s="1"/>
  <c r="S53" i="2"/>
  <c r="V53" i="2" s="1"/>
  <c r="S54" i="2"/>
  <c r="V54" i="2" s="1"/>
  <c r="S55" i="2"/>
  <c r="V55" i="2" s="1"/>
  <c r="C50" i="12" s="1"/>
  <c r="S56" i="2"/>
  <c r="V56" i="2" s="1"/>
  <c r="C51" i="12" s="1"/>
  <c r="S57" i="2"/>
  <c r="V57" i="2"/>
  <c r="C52" i="12" s="1"/>
  <c r="S58" i="2"/>
  <c r="V58" i="2" s="1"/>
  <c r="U58" i="2" s="1"/>
  <c r="S59" i="2"/>
  <c r="V59" i="2" s="1"/>
  <c r="C54" i="12" s="1"/>
  <c r="S60" i="2"/>
  <c r="V60" i="2" s="1"/>
  <c r="S61" i="2"/>
  <c r="V61" i="2" s="1"/>
  <c r="S62" i="2"/>
  <c r="V62" i="2" s="1"/>
  <c r="S63" i="2"/>
  <c r="V63" i="2" s="1"/>
  <c r="C58" i="12" s="1"/>
  <c r="S64" i="2"/>
  <c r="V64" i="2" s="1"/>
  <c r="S65" i="2"/>
  <c r="V65" i="2" s="1"/>
  <c r="S66" i="2"/>
  <c r="V66" i="2" s="1"/>
  <c r="C61" i="12" s="1"/>
  <c r="S7" i="2"/>
  <c r="V7" i="2" s="1"/>
  <c r="W7" i="2"/>
  <c r="O128" i="2"/>
  <c r="O127" i="2"/>
  <c r="F122" i="12" s="1"/>
  <c r="O126" i="2"/>
  <c r="F121" i="12" s="1"/>
  <c r="O125" i="2"/>
  <c r="O124" i="2"/>
  <c r="O123" i="2"/>
  <c r="F118" i="12" s="1"/>
  <c r="O122" i="2"/>
  <c r="O121" i="2"/>
  <c r="O120" i="2"/>
  <c r="O119" i="2"/>
  <c r="O118" i="2"/>
  <c r="F113" i="12" s="1"/>
  <c r="O117" i="2"/>
  <c r="O116" i="2"/>
  <c r="O115" i="2"/>
  <c r="O114" i="2"/>
  <c r="O113" i="2"/>
  <c r="O112" i="2"/>
  <c r="O111" i="2"/>
  <c r="O110" i="2"/>
  <c r="O109" i="2"/>
  <c r="O108" i="2"/>
  <c r="F103" i="12" s="1"/>
  <c r="O107" i="2"/>
  <c r="O106" i="2"/>
  <c r="O105" i="2"/>
  <c r="F100" i="12" s="1"/>
  <c r="O104" i="2"/>
  <c r="O103" i="2"/>
  <c r="O102" i="2"/>
  <c r="F97" i="12" s="1"/>
  <c r="O101" i="2"/>
  <c r="O100" i="2"/>
  <c r="O99" i="2"/>
  <c r="O98" i="2"/>
  <c r="O97" i="2"/>
  <c r="F92" i="12" s="1"/>
  <c r="O96" i="2"/>
  <c r="O95" i="2"/>
  <c r="O94" i="2"/>
  <c r="O93" i="2"/>
  <c r="F88" i="12" s="1"/>
  <c r="O92" i="2"/>
  <c r="O91" i="2"/>
  <c r="O90" i="2"/>
  <c r="F85" i="12" s="1"/>
  <c r="O89" i="2"/>
  <c r="O88" i="2"/>
  <c r="O87" i="2"/>
  <c r="O86" i="2"/>
  <c r="F81" i="12" s="1"/>
  <c r="O85" i="2"/>
  <c r="O84" i="2"/>
  <c r="O83" i="2"/>
  <c r="O82" i="2"/>
  <c r="O81" i="2"/>
  <c r="O80" i="2"/>
  <c r="F75" i="12" s="1"/>
  <c r="O79" i="2"/>
  <c r="O78" i="2"/>
  <c r="O77" i="2"/>
  <c r="O76" i="2"/>
  <c r="F71" i="12" s="1"/>
  <c r="O75" i="2"/>
  <c r="F70" i="12" s="1"/>
  <c r="O74" i="2"/>
  <c r="O73" i="2"/>
  <c r="O72" i="2"/>
  <c r="O71" i="2"/>
  <c r="O66" i="2"/>
  <c r="F61" i="12" s="1"/>
  <c r="O65" i="2"/>
  <c r="F60" i="12" s="1"/>
  <c r="O64" i="2"/>
  <c r="O63" i="2"/>
  <c r="O62" i="2"/>
  <c r="O61" i="2"/>
  <c r="O60" i="2"/>
  <c r="O59" i="2"/>
  <c r="F54" i="12" s="1"/>
  <c r="O58" i="2"/>
  <c r="O57" i="2"/>
  <c r="F52" i="12" s="1"/>
  <c r="O56" i="2"/>
  <c r="O55" i="2"/>
  <c r="O54" i="2"/>
  <c r="O53" i="2"/>
  <c r="O52" i="2"/>
  <c r="O51" i="2"/>
  <c r="O50" i="2"/>
  <c r="F45" i="12" s="1"/>
  <c r="O49" i="2"/>
  <c r="O48" i="2"/>
  <c r="O47" i="2"/>
  <c r="F42" i="12" s="1"/>
  <c r="O46" i="2"/>
  <c r="O45" i="2"/>
  <c r="F40" i="12" s="1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F26" i="12" s="1"/>
  <c r="O30" i="2"/>
  <c r="O29" i="2"/>
  <c r="O28" i="2"/>
  <c r="O27" i="2"/>
  <c r="O26" i="2"/>
  <c r="F21" i="12" s="1"/>
  <c r="O25" i="2"/>
  <c r="F20" i="12" s="1"/>
  <c r="O24" i="2"/>
  <c r="O23" i="2"/>
  <c r="O22" i="2"/>
  <c r="O21" i="2"/>
  <c r="O20" i="2"/>
  <c r="O19" i="2"/>
  <c r="O18" i="2"/>
  <c r="F13" i="12" s="1"/>
  <c r="O17" i="2"/>
  <c r="O16" i="2"/>
  <c r="O15" i="2"/>
  <c r="O14" i="2"/>
  <c r="O13" i="2"/>
  <c r="V1" i="2"/>
  <c r="X3" i="7"/>
  <c r="W3" i="7"/>
  <c r="V3" i="7"/>
  <c r="U3" i="7"/>
  <c r="R3" i="7"/>
  <c r="B3" i="2"/>
  <c r="B8" i="4"/>
  <c r="B9" i="4"/>
  <c r="A9" i="4" s="1"/>
  <c r="B28" i="4"/>
  <c r="A28" i="4" s="1"/>
  <c r="B7" i="4"/>
  <c r="A7" i="4" s="1"/>
  <c r="I21" i="4"/>
  <c r="I17" i="4"/>
  <c r="AM129" i="2"/>
  <c r="AM130" i="2"/>
  <c r="AM131" i="2"/>
  <c r="B286" i="13"/>
  <c r="B298" i="13"/>
  <c r="B309" i="13"/>
  <c r="B67" i="13"/>
  <c r="B71" i="13"/>
  <c r="B317" i="13"/>
  <c r="B75" i="13"/>
  <c r="B198" i="13"/>
  <c r="B321" i="13"/>
  <c r="B325" i="13"/>
  <c r="B206" i="13"/>
  <c r="B329" i="13"/>
  <c r="B87" i="13"/>
  <c r="B210" i="13"/>
  <c r="B214" i="13"/>
  <c r="B95" i="13"/>
  <c r="B218" i="13"/>
  <c r="B341" i="13"/>
  <c r="B99" i="13"/>
  <c r="B103" i="13"/>
  <c r="B349" i="13"/>
  <c r="B107" i="13"/>
  <c r="B230" i="13"/>
  <c r="B353" i="13"/>
  <c r="B357" i="13"/>
  <c r="B238" i="13"/>
  <c r="B361" i="13"/>
  <c r="B119" i="13"/>
  <c r="B242" i="13"/>
  <c r="AA129" i="2"/>
  <c r="AB129" i="2"/>
  <c r="AC129" i="2"/>
  <c r="AA130" i="2"/>
  <c r="AB130" i="2"/>
  <c r="AC130" i="2"/>
  <c r="C2" i="13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99" i="12"/>
  <c r="A11" i="14"/>
  <c r="A12" i="14"/>
  <c r="A13" i="14"/>
  <c r="A25" i="14"/>
  <c r="A26" i="14"/>
  <c r="A27" i="14"/>
  <c r="A19" i="14"/>
  <c r="A20" i="14"/>
  <c r="G30" i="4"/>
  <c r="E25" i="14" s="1"/>
  <c r="G31" i="4"/>
  <c r="E26" i="14" s="1"/>
  <c r="G24" i="4"/>
  <c r="E19" i="14" s="1"/>
  <c r="G25" i="4"/>
  <c r="E20" i="14" s="1"/>
  <c r="G16" i="4"/>
  <c r="E11" i="14" s="1"/>
  <c r="G17" i="4"/>
  <c r="E12" i="14" s="1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A322" i="13"/>
  <c r="A323" i="13"/>
  <c r="A324" i="13"/>
  <c r="A325" i="13"/>
  <c r="A326" i="13"/>
  <c r="A328" i="13"/>
  <c r="A329" i="13"/>
  <c r="A330" i="13"/>
  <c r="A331" i="13"/>
  <c r="A333" i="13"/>
  <c r="A334" i="13"/>
  <c r="A335" i="13"/>
  <c r="A336" i="13"/>
  <c r="A337" i="13"/>
  <c r="A338" i="13"/>
  <c r="A339" i="13"/>
  <c r="A340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01" i="13"/>
  <c r="A207" i="13"/>
  <c r="A212" i="13"/>
  <c r="A215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32" i="13"/>
  <c r="A33" i="13"/>
  <c r="A34" i="13"/>
  <c r="A35" i="13"/>
  <c r="A36" i="13"/>
  <c r="A3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D77" i="12"/>
  <c r="AD82" i="2"/>
  <c r="C77" i="13" s="1"/>
  <c r="AE82" i="2"/>
  <c r="C199" i="13" s="1"/>
  <c r="AF82" i="2"/>
  <c r="C321" i="13" s="1"/>
  <c r="AG82" i="2"/>
  <c r="G77" i="13" s="1"/>
  <c r="AH82" i="2"/>
  <c r="G199" i="13" s="1"/>
  <c r="AI82" i="2"/>
  <c r="G321" i="13" s="1"/>
  <c r="AD83" i="2"/>
  <c r="C78" i="13" s="1"/>
  <c r="AE83" i="2"/>
  <c r="C200" i="13" s="1"/>
  <c r="AF83" i="2"/>
  <c r="C322" i="13" s="1"/>
  <c r="AG83" i="2"/>
  <c r="G78" i="13" s="1"/>
  <c r="AH83" i="2"/>
  <c r="G200" i="13" s="1"/>
  <c r="AI83" i="2"/>
  <c r="G322" i="13" s="1"/>
  <c r="AD84" i="2"/>
  <c r="C79" i="13" s="1"/>
  <c r="AE84" i="2"/>
  <c r="C201" i="13" s="1"/>
  <c r="AF84" i="2"/>
  <c r="C323" i="13" s="1"/>
  <c r="AG84" i="2"/>
  <c r="G79" i="13" s="1"/>
  <c r="AH84" i="2"/>
  <c r="G201" i="13" s="1"/>
  <c r="AI84" i="2"/>
  <c r="G323" i="13" s="1"/>
  <c r="AD85" i="2"/>
  <c r="C80" i="13" s="1"/>
  <c r="AE85" i="2"/>
  <c r="C202" i="13" s="1"/>
  <c r="AF85" i="2"/>
  <c r="C324" i="13" s="1"/>
  <c r="AG85" i="2"/>
  <c r="G80" i="13" s="1"/>
  <c r="AH85" i="2"/>
  <c r="G202" i="13" s="1"/>
  <c r="AI85" i="2"/>
  <c r="G324" i="13" s="1"/>
  <c r="D81" i="12"/>
  <c r="AD86" i="2"/>
  <c r="C81" i="13" s="1"/>
  <c r="AE86" i="2"/>
  <c r="C203" i="13" s="1"/>
  <c r="AF86" i="2"/>
  <c r="C325" i="13" s="1"/>
  <c r="AG86" i="2"/>
  <c r="G81" i="13" s="1"/>
  <c r="AH86" i="2"/>
  <c r="G203" i="13" s="1"/>
  <c r="AI86" i="2"/>
  <c r="G325" i="13" s="1"/>
  <c r="D82" i="12"/>
  <c r="AD87" i="2"/>
  <c r="C82" i="13"/>
  <c r="AE87" i="2"/>
  <c r="C204" i="13" s="1"/>
  <c r="AF87" i="2"/>
  <c r="C326" i="13" s="1"/>
  <c r="AG87" i="2"/>
  <c r="G82" i="13" s="1"/>
  <c r="AH87" i="2"/>
  <c r="G204" i="13" s="1"/>
  <c r="AI87" i="2"/>
  <c r="G326" i="13" s="1"/>
  <c r="AD88" i="2"/>
  <c r="C83" i="13" s="1"/>
  <c r="AE88" i="2"/>
  <c r="C205" i="13" s="1"/>
  <c r="AF88" i="2"/>
  <c r="C327" i="13" s="1"/>
  <c r="AG88" i="2"/>
  <c r="G83" i="13" s="1"/>
  <c r="AH88" i="2"/>
  <c r="G205" i="13" s="1"/>
  <c r="AI88" i="2"/>
  <c r="G327" i="13" s="1"/>
  <c r="D84" i="12"/>
  <c r="AD89" i="2"/>
  <c r="C84" i="13" s="1"/>
  <c r="AE89" i="2"/>
  <c r="C206" i="13" s="1"/>
  <c r="AF89" i="2"/>
  <c r="C328" i="13" s="1"/>
  <c r="AG89" i="2"/>
  <c r="G84" i="13" s="1"/>
  <c r="AH89" i="2"/>
  <c r="G206" i="13"/>
  <c r="AI89" i="2"/>
  <c r="G328" i="13" s="1"/>
  <c r="D85" i="12"/>
  <c r="AD90" i="2"/>
  <c r="C85" i="13" s="1"/>
  <c r="AE90" i="2"/>
  <c r="C207" i="13" s="1"/>
  <c r="AF90" i="2"/>
  <c r="C329" i="13" s="1"/>
  <c r="AG90" i="2"/>
  <c r="G85" i="13" s="1"/>
  <c r="AH90" i="2"/>
  <c r="G207" i="13" s="1"/>
  <c r="AI90" i="2"/>
  <c r="G329" i="13" s="1"/>
  <c r="D86" i="12"/>
  <c r="AD91" i="2"/>
  <c r="C86" i="13" s="1"/>
  <c r="AE91" i="2"/>
  <c r="C208" i="13" s="1"/>
  <c r="AF91" i="2"/>
  <c r="C330" i="13" s="1"/>
  <c r="AG91" i="2"/>
  <c r="G86" i="13" s="1"/>
  <c r="AH91" i="2"/>
  <c r="G208" i="13" s="1"/>
  <c r="AI91" i="2"/>
  <c r="G330" i="13" s="1"/>
  <c r="AD92" i="2"/>
  <c r="C87" i="13" s="1"/>
  <c r="AE92" i="2"/>
  <c r="C209" i="13" s="1"/>
  <c r="AF92" i="2"/>
  <c r="C331" i="13" s="1"/>
  <c r="AG92" i="2"/>
  <c r="G87" i="13" s="1"/>
  <c r="AH92" i="2"/>
  <c r="G209" i="13" s="1"/>
  <c r="AI92" i="2"/>
  <c r="G331" i="13" s="1"/>
  <c r="D88" i="12"/>
  <c r="AD93" i="2"/>
  <c r="C88" i="13" s="1"/>
  <c r="AE93" i="2"/>
  <c r="C210" i="13" s="1"/>
  <c r="AF93" i="2"/>
  <c r="C332" i="13" s="1"/>
  <c r="AG93" i="2"/>
  <c r="G88" i="13" s="1"/>
  <c r="AH93" i="2"/>
  <c r="G210" i="13" s="1"/>
  <c r="AI93" i="2"/>
  <c r="G332" i="13" s="1"/>
  <c r="D89" i="12"/>
  <c r="AD94" i="2"/>
  <c r="C89" i="13" s="1"/>
  <c r="AE94" i="2"/>
  <c r="C211" i="13" s="1"/>
  <c r="AF94" i="2"/>
  <c r="C333" i="13" s="1"/>
  <c r="AG94" i="2"/>
  <c r="G89" i="13" s="1"/>
  <c r="AH94" i="2"/>
  <c r="G211" i="13" s="1"/>
  <c r="AI94" i="2"/>
  <c r="G333" i="13" s="1"/>
  <c r="D90" i="12"/>
  <c r="AD95" i="2"/>
  <c r="C90" i="13" s="1"/>
  <c r="AE95" i="2"/>
  <c r="C212" i="13" s="1"/>
  <c r="AF95" i="2"/>
  <c r="C334" i="13"/>
  <c r="AG95" i="2"/>
  <c r="G90" i="13" s="1"/>
  <c r="AH95" i="2"/>
  <c r="G212" i="13" s="1"/>
  <c r="AI95" i="2"/>
  <c r="G334" i="13" s="1"/>
  <c r="AD96" i="2"/>
  <c r="C91" i="13" s="1"/>
  <c r="AE96" i="2"/>
  <c r="C213" i="13" s="1"/>
  <c r="AF96" i="2"/>
  <c r="C335" i="13" s="1"/>
  <c r="AG96" i="2"/>
  <c r="G91" i="13" s="1"/>
  <c r="AH96" i="2"/>
  <c r="G213" i="13" s="1"/>
  <c r="AI96" i="2"/>
  <c r="G335" i="13" s="1"/>
  <c r="D92" i="12"/>
  <c r="AD97" i="2"/>
  <c r="C92" i="13" s="1"/>
  <c r="AE97" i="2"/>
  <c r="C214" i="13" s="1"/>
  <c r="AF97" i="2"/>
  <c r="C336" i="13" s="1"/>
  <c r="AG97" i="2"/>
  <c r="G92" i="13" s="1"/>
  <c r="AH97" i="2"/>
  <c r="G214" i="13" s="1"/>
  <c r="AI97" i="2"/>
  <c r="G336" i="13" s="1"/>
  <c r="D93" i="12"/>
  <c r="AD98" i="2"/>
  <c r="C93" i="13" s="1"/>
  <c r="AE98" i="2"/>
  <c r="C215" i="13" s="1"/>
  <c r="AF98" i="2"/>
  <c r="C337" i="13" s="1"/>
  <c r="AG98" i="2"/>
  <c r="G93" i="13" s="1"/>
  <c r="AH98" i="2"/>
  <c r="G215" i="13" s="1"/>
  <c r="AI98" i="2"/>
  <c r="G337" i="13" s="1"/>
  <c r="D94" i="12"/>
  <c r="AD99" i="2"/>
  <c r="C94" i="13" s="1"/>
  <c r="AE99" i="2"/>
  <c r="C216" i="13" s="1"/>
  <c r="AF99" i="2"/>
  <c r="C338" i="13" s="1"/>
  <c r="AG99" i="2"/>
  <c r="G94" i="13" s="1"/>
  <c r="AH99" i="2"/>
  <c r="G216" i="13" s="1"/>
  <c r="AI99" i="2"/>
  <c r="G338" i="13" s="1"/>
  <c r="AD100" i="2"/>
  <c r="C95" i="13" s="1"/>
  <c r="AE100" i="2"/>
  <c r="C217" i="13" s="1"/>
  <c r="AF100" i="2"/>
  <c r="C339" i="13" s="1"/>
  <c r="AG100" i="2"/>
  <c r="G95" i="13" s="1"/>
  <c r="AH100" i="2"/>
  <c r="G217" i="13" s="1"/>
  <c r="AI100" i="2"/>
  <c r="G339" i="13" s="1"/>
  <c r="D96" i="12"/>
  <c r="AD101" i="2"/>
  <c r="C96" i="13" s="1"/>
  <c r="AE101" i="2"/>
  <c r="C218" i="13" s="1"/>
  <c r="AF101" i="2"/>
  <c r="C340" i="13" s="1"/>
  <c r="AG101" i="2"/>
  <c r="G96" i="13" s="1"/>
  <c r="AH101" i="2"/>
  <c r="G218" i="13" s="1"/>
  <c r="AI101" i="2"/>
  <c r="G340" i="13" s="1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D18" i="12"/>
  <c r="AD23" i="2"/>
  <c r="C18" i="13" s="1"/>
  <c r="AE23" i="2"/>
  <c r="C140" i="13" s="1"/>
  <c r="AF23" i="2"/>
  <c r="C262" i="13" s="1"/>
  <c r="AG23" i="2"/>
  <c r="G18" i="13" s="1"/>
  <c r="AH23" i="2"/>
  <c r="G140" i="13" s="1"/>
  <c r="AI23" i="2"/>
  <c r="G262" i="13" s="1"/>
  <c r="D19" i="12"/>
  <c r="AD24" i="2"/>
  <c r="C19" i="13" s="1"/>
  <c r="AE24" i="2"/>
  <c r="C141" i="13" s="1"/>
  <c r="AF24" i="2"/>
  <c r="C263" i="13" s="1"/>
  <c r="AG24" i="2"/>
  <c r="G19" i="13" s="1"/>
  <c r="AH24" i="2"/>
  <c r="G141" i="13"/>
  <c r="AI24" i="2"/>
  <c r="G263" i="13" s="1"/>
  <c r="D20" i="12"/>
  <c r="AD25" i="2"/>
  <c r="C20" i="13"/>
  <c r="AE25" i="2"/>
  <c r="C142" i="13" s="1"/>
  <c r="AF25" i="2"/>
  <c r="C264" i="13" s="1"/>
  <c r="AG25" i="2"/>
  <c r="G20" i="13" s="1"/>
  <c r="AH25" i="2"/>
  <c r="G142" i="13" s="1"/>
  <c r="AI25" i="2"/>
  <c r="G264" i="13" s="1"/>
  <c r="AD26" i="2"/>
  <c r="C21" i="13" s="1"/>
  <c r="AE26" i="2"/>
  <c r="C143" i="13" s="1"/>
  <c r="AF26" i="2"/>
  <c r="C265" i="13" s="1"/>
  <c r="AG26" i="2"/>
  <c r="G21" i="13" s="1"/>
  <c r="AH26" i="2"/>
  <c r="G143" i="13" s="1"/>
  <c r="AI26" i="2"/>
  <c r="G265" i="13" s="1"/>
  <c r="AD27" i="2"/>
  <c r="C22" i="13" s="1"/>
  <c r="AE27" i="2"/>
  <c r="C144" i="13" s="1"/>
  <c r="AF27" i="2"/>
  <c r="C266" i="13" s="1"/>
  <c r="AG27" i="2"/>
  <c r="G22" i="13" s="1"/>
  <c r="AH27" i="2"/>
  <c r="G144" i="13" s="1"/>
  <c r="AI27" i="2"/>
  <c r="G266" i="13" s="1"/>
  <c r="D23" i="12"/>
  <c r="AD28" i="2"/>
  <c r="C23" i="13" s="1"/>
  <c r="AE28" i="2"/>
  <c r="C145" i="13" s="1"/>
  <c r="AF28" i="2"/>
  <c r="C267" i="13" s="1"/>
  <c r="AG28" i="2"/>
  <c r="G23" i="13" s="1"/>
  <c r="AH28" i="2"/>
  <c r="G145" i="13" s="1"/>
  <c r="AI28" i="2"/>
  <c r="G267" i="13" s="1"/>
  <c r="D24" i="12"/>
  <c r="AD29" i="2"/>
  <c r="C24" i="13" s="1"/>
  <c r="AE29" i="2"/>
  <c r="C146" i="13" s="1"/>
  <c r="AF29" i="2"/>
  <c r="C268" i="13" s="1"/>
  <c r="AG29" i="2"/>
  <c r="G24" i="13" s="1"/>
  <c r="AH29" i="2"/>
  <c r="G146" i="13" s="1"/>
  <c r="AI29" i="2"/>
  <c r="G268" i="13" s="1"/>
  <c r="AD30" i="2"/>
  <c r="C25" i="13" s="1"/>
  <c r="AE30" i="2"/>
  <c r="C147" i="13" s="1"/>
  <c r="AF30" i="2"/>
  <c r="C269" i="13" s="1"/>
  <c r="AG30" i="2"/>
  <c r="G25" i="13" s="1"/>
  <c r="AH30" i="2"/>
  <c r="G147" i="13" s="1"/>
  <c r="AI30" i="2"/>
  <c r="G269" i="13" s="1"/>
  <c r="D26" i="12"/>
  <c r="AD31" i="2"/>
  <c r="C26" i="13" s="1"/>
  <c r="AE31" i="2"/>
  <c r="C148" i="13" s="1"/>
  <c r="AF31" i="2"/>
  <c r="C270" i="13"/>
  <c r="AG31" i="2"/>
  <c r="G26" i="13" s="1"/>
  <c r="AH31" i="2"/>
  <c r="G148" i="13" s="1"/>
  <c r="AI31" i="2"/>
  <c r="G270" i="13" s="1"/>
  <c r="AD32" i="2"/>
  <c r="C27" i="13" s="1"/>
  <c r="AE32" i="2"/>
  <c r="C149" i="13" s="1"/>
  <c r="AF32" i="2"/>
  <c r="C271" i="13" s="1"/>
  <c r="AG32" i="2"/>
  <c r="G27" i="13" s="1"/>
  <c r="AH32" i="2"/>
  <c r="G149" i="13" s="1"/>
  <c r="AI32" i="2"/>
  <c r="G271" i="13" s="1"/>
  <c r="D28" i="12"/>
  <c r="AD33" i="2"/>
  <c r="C28" i="13" s="1"/>
  <c r="AE33" i="2"/>
  <c r="C150" i="13" s="1"/>
  <c r="AF33" i="2"/>
  <c r="C272" i="13"/>
  <c r="AG33" i="2"/>
  <c r="G28" i="13" s="1"/>
  <c r="AH33" i="2"/>
  <c r="G150" i="13" s="1"/>
  <c r="AI33" i="2"/>
  <c r="G272" i="13" s="1"/>
  <c r="AD34" i="2"/>
  <c r="C29" i="13" s="1"/>
  <c r="AE34" i="2"/>
  <c r="C151" i="13" s="1"/>
  <c r="AF34" i="2"/>
  <c r="C273" i="13" s="1"/>
  <c r="AG34" i="2"/>
  <c r="G29" i="13" s="1"/>
  <c r="AH34" i="2"/>
  <c r="G151" i="13" s="1"/>
  <c r="AI34" i="2"/>
  <c r="G273" i="13" s="1"/>
  <c r="AD35" i="2"/>
  <c r="C30" i="13" s="1"/>
  <c r="AE35" i="2"/>
  <c r="C152" i="13" s="1"/>
  <c r="AF35" i="2"/>
  <c r="C274" i="13" s="1"/>
  <c r="AG35" i="2"/>
  <c r="G30" i="13" s="1"/>
  <c r="AH35" i="2"/>
  <c r="G152" i="13" s="1"/>
  <c r="AI35" i="2"/>
  <c r="G274" i="13" s="1"/>
  <c r="D31" i="12"/>
  <c r="AD36" i="2"/>
  <c r="C31" i="13" s="1"/>
  <c r="AE36" i="2"/>
  <c r="C153" i="13" s="1"/>
  <c r="AF36" i="2"/>
  <c r="C275" i="13" s="1"/>
  <c r="AG36" i="2"/>
  <c r="G31" i="13" s="1"/>
  <c r="AH36" i="2"/>
  <c r="G153" i="13" s="1"/>
  <c r="AI36" i="2"/>
  <c r="G275" i="13" s="1"/>
  <c r="D32" i="12"/>
  <c r="AD37" i="2"/>
  <c r="C32" i="13" s="1"/>
  <c r="AE37" i="2"/>
  <c r="C154" i="13" s="1"/>
  <c r="AF37" i="2"/>
  <c r="C276" i="13" s="1"/>
  <c r="AG37" i="2"/>
  <c r="G32" i="13" s="1"/>
  <c r="AH37" i="2"/>
  <c r="G154" i="13" s="1"/>
  <c r="AI37" i="2"/>
  <c r="G276" i="13" s="1"/>
  <c r="AD38" i="2"/>
  <c r="C33" i="13"/>
  <c r="AE38" i="2"/>
  <c r="C155" i="13" s="1"/>
  <c r="AF38" i="2"/>
  <c r="C277" i="13"/>
  <c r="AG38" i="2"/>
  <c r="G33" i="13" s="1"/>
  <c r="AH38" i="2"/>
  <c r="G155" i="13" s="1"/>
  <c r="AI38" i="2"/>
  <c r="G277" i="13" s="1"/>
  <c r="AD39" i="2"/>
  <c r="C34" i="13" s="1"/>
  <c r="AE39" i="2"/>
  <c r="C156" i="13" s="1"/>
  <c r="AF39" i="2"/>
  <c r="C278" i="13" s="1"/>
  <c r="AG39" i="2"/>
  <c r="G34" i="13" s="1"/>
  <c r="AH39" i="2"/>
  <c r="G156" i="13" s="1"/>
  <c r="AI39" i="2"/>
  <c r="G278" i="13" s="1"/>
  <c r="AD40" i="2"/>
  <c r="C35" i="13" s="1"/>
  <c r="AE40" i="2"/>
  <c r="C157" i="13" s="1"/>
  <c r="AF40" i="2"/>
  <c r="C279" i="13" s="1"/>
  <c r="AG40" i="2"/>
  <c r="G35" i="13" s="1"/>
  <c r="AH40" i="2"/>
  <c r="G157" i="13" s="1"/>
  <c r="AI40" i="2"/>
  <c r="G279" i="13" s="1"/>
  <c r="AD41" i="2"/>
  <c r="C36" i="13" s="1"/>
  <c r="AE41" i="2"/>
  <c r="C158" i="13" s="1"/>
  <c r="AF41" i="2"/>
  <c r="C280" i="13" s="1"/>
  <c r="AG41" i="2"/>
  <c r="G36" i="13" s="1"/>
  <c r="AH41" i="2"/>
  <c r="G158" i="13" s="1"/>
  <c r="AI41" i="2"/>
  <c r="G280" i="13" s="1"/>
  <c r="AD42" i="2"/>
  <c r="C37" i="13" s="1"/>
  <c r="AE42" i="2"/>
  <c r="C159" i="13" s="1"/>
  <c r="AF42" i="2"/>
  <c r="C281" i="13"/>
  <c r="AG42" i="2"/>
  <c r="G37" i="13" s="1"/>
  <c r="AH42" i="2"/>
  <c r="G159" i="13" s="1"/>
  <c r="AI42" i="2"/>
  <c r="G281" i="13" s="1"/>
  <c r="A24" i="14"/>
  <c r="A23" i="14"/>
  <c r="A18" i="14"/>
  <c r="A17" i="14"/>
  <c r="A16" i="14"/>
  <c r="A10" i="14"/>
  <c r="A9" i="14"/>
  <c r="A3" i="14"/>
  <c r="A4" i="14"/>
  <c r="A5" i="14"/>
  <c r="A6" i="14"/>
  <c r="A2" i="14"/>
  <c r="A4" i="2"/>
  <c r="AG8" i="2"/>
  <c r="G3" i="13" s="1"/>
  <c r="AH8" i="2"/>
  <c r="G125" i="13" s="1"/>
  <c r="AI8" i="2"/>
  <c r="G247" i="13" s="1"/>
  <c r="AG9" i="2"/>
  <c r="G4" i="13" s="1"/>
  <c r="AH9" i="2"/>
  <c r="G126" i="13" s="1"/>
  <c r="AI9" i="2"/>
  <c r="G248" i="13" s="1"/>
  <c r="AG10" i="2"/>
  <c r="G5" i="13" s="1"/>
  <c r="AH10" i="2"/>
  <c r="G127" i="13" s="1"/>
  <c r="AI10" i="2"/>
  <c r="G249" i="13" s="1"/>
  <c r="AG11" i="2"/>
  <c r="G6" i="13" s="1"/>
  <c r="AH11" i="2"/>
  <c r="G128" i="13" s="1"/>
  <c r="AI11" i="2"/>
  <c r="G250" i="13" s="1"/>
  <c r="AG12" i="2"/>
  <c r="G7" i="13" s="1"/>
  <c r="AH12" i="2"/>
  <c r="G129" i="13" s="1"/>
  <c r="AI12" i="2"/>
  <c r="G251" i="13" s="1"/>
  <c r="AG13" i="2"/>
  <c r="G8" i="13" s="1"/>
  <c r="AH13" i="2"/>
  <c r="G130" i="13" s="1"/>
  <c r="AI13" i="2"/>
  <c r="G252" i="13" s="1"/>
  <c r="AG14" i="2"/>
  <c r="G9" i="13" s="1"/>
  <c r="AH14" i="2"/>
  <c r="G131" i="13" s="1"/>
  <c r="AI14" i="2"/>
  <c r="G253" i="13" s="1"/>
  <c r="AG15" i="2"/>
  <c r="G10" i="13" s="1"/>
  <c r="AH15" i="2"/>
  <c r="G132" i="13" s="1"/>
  <c r="AI15" i="2"/>
  <c r="G254" i="13" s="1"/>
  <c r="AG16" i="2"/>
  <c r="G11" i="13" s="1"/>
  <c r="AH16" i="2"/>
  <c r="G133" i="13" s="1"/>
  <c r="AI16" i="2"/>
  <c r="G255" i="13" s="1"/>
  <c r="AG17" i="2"/>
  <c r="G12" i="13" s="1"/>
  <c r="AH17" i="2"/>
  <c r="G134" i="13" s="1"/>
  <c r="AI17" i="2"/>
  <c r="G256" i="13" s="1"/>
  <c r="AG18" i="2"/>
  <c r="G13" i="13" s="1"/>
  <c r="AH18" i="2"/>
  <c r="G135" i="13" s="1"/>
  <c r="AI18" i="2"/>
  <c r="G257" i="13" s="1"/>
  <c r="AG19" i="2"/>
  <c r="G14" i="13" s="1"/>
  <c r="AH19" i="2"/>
  <c r="G136" i="13" s="1"/>
  <c r="AI19" i="2"/>
  <c r="G258" i="13" s="1"/>
  <c r="AG20" i="2"/>
  <c r="G15" i="13" s="1"/>
  <c r="AH20" i="2"/>
  <c r="G137" i="13" s="1"/>
  <c r="AI20" i="2"/>
  <c r="G259" i="13" s="1"/>
  <c r="AG21" i="2"/>
  <c r="G16" i="13" s="1"/>
  <c r="AH21" i="2"/>
  <c r="G138" i="13" s="1"/>
  <c r="AI21" i="2"/>
  <c r="G260" i="13"/>
  <c r="AG22" i="2"/>
  <c r="G17" i="13" s="1"/>
  <c r="AH22" i="2"/>
  <c r="G139" i="13" s="1"/>
  <c r="AI22" i="2"/>
  <c r="G261" i="13" s="1"/>
  <c r="AG43" i="2"/>
  <c r="G38" i="13" s="1"/>
  <c r="AH43" i="2"/>
  <c r="G160" i="13" s="1"/>
  <c r="AI43" i="2"/>
  <c r="G282" i="13" s="1"/>
  <c r="AG44" i="2"/>
  <c r="G39" i="13" s="1"/>
  <c r="AH44" i="2"/>
  <c r="G161" i="13" s="1"/>
  <c r="AI44" i="2"/>
  <c r="G283" i="13" s="1"/>
  <c r="AG45" i="2"/>
  <c r="G40" i="13" s="1"/>
  <c r="AH45" i="2"/>
  <c r="G162" i="13" s="1"/>
  <c r="AI45" i="2"/>
  <c r="G284" i="13" s="1"/>
  <c r="AG46" i="2"/>
  <c r="G41" i="13" s="1"/>
  <c r="AH46" i="2"/>
  <c r="G163" i="13" s="1"/>
  <c r="AI46" i="2"/>
  <c r="G285" i="13" s="1"/>
  <c r="AG47" i="2"/>
  <c r="G42" i="13" s="1"/>
  <c r="AH47" i="2"/>
  <c r="G164" i="13" s="1"/>
  <c r="AI47" i="2"/>
  <c r="G286" i="13" s="1"/>
  <c r="AG48" i="2"/>
  <c r="G43" i="13" s="1"/>
  <c r="AH48" i="2"/>
  <c r="G165" i="13" s="1"/>
  <c r="AI48" i="2"/>
  <c r="G287" i="13" s="1"/>
  <c r="AG49" i="2"/>
  <c r="G44" i="13" s="1"/>
  <c r="AH49" i="2"/>
  <c r="G166" i="13" s="1"/>
  <c r="AI49" i="2"/>
  <c r="G288" i="13"/>
  <c r="AG50" i="2"/>
  <c r="G45" i="13" s="1"/>
  <c r="AH50" i="2"/>
  <c r="G167" i="13" s="1"/>
  <c r="AI50" i="2"/>
  <c r="G289" i="13" s="1"/>
  <c r="AG51" i="2"/>
  <c r="G46" i="13" s="1"/>
  <c r="AH51" i="2"/>
  <c r="G168" i="13" s="1"/>
  <c r="AI51" i="2"/>
  <c r="G290" i="13" s="1"/>
  <c r="AG52" i="2"/>
  <c r="G47" i="13" s="1"/>
  <c r="AH52" i="2"/>
  <c r="G169" i="13" s="1"/>
  <c r="AI52" i="2"/>
  <c r="G291" i="13" s="1"/>
  <c r="AG53" i="2"/>
  <c r="G48" i="13" s="1"/>
  <c r="AH53" i="2"/>
  <c r="G170" i="13" s="1"/>
  <c r="AI53" i="2"/>
  <c r="G292" i="13" s="1"/>
  <c r="AG54" i="2"/>
  <c r="G49" i="13" s="1"/>
  <c r="AH54" i="2"/>
  <c r="G171" i="13" s="1"/>
  <c r="AI54" i="2"/>
  <c r="G293" i="13" s="1"/>
  <c r="AG55" i="2"/>
  <c r="G50" i="13" s="1"/>
  <c r="AH55" i="2"/>
  <c r="G172" i="13" s="1"/>
  <c r="AI55" i="2"/>
  <c r="G294" i="13" s="1"/>
  <c r="AG56" i="2"/>
  <c r="G51" i="13" s="1"/>
  <c r="AH56" i="2"/>
  <c r="G173" i="13" s="1"/>
  <c r="AI56" i="2"/>
  <c r="G295" i="13" s="1"/>
  <c r="AG57" i="2"/>
  <c r="G52" i="13" s="1"/>
  <c r="AH57" i="2"/>
  <c r="G174" i="13" s="1"/>
  <c r="AI57" i="2"/>
  <c r="G296" i="13" s="1"/>
  <c r="AG58" i="2"/>
  <c r="G53" i="13" s="1"/>
  <c r="AH58" i="2"/>
  <c r="G175" i="13" s="1"/>
  <c r="AI58" i="2"/>
  <c r="G297" i="13" s="1"/>
  <c r="AG59" i="2"/>
  <c r="G54" i="13" s="1"/>
  <c r="AH59" i="2"/>
  <c r="G176" i="13" s="1"/>
  <c r="AI59" i="2"/>
  <c r="G298" i="13" s="1"/>
  <c r="AG60" i="2"/>
  <c r="G55" i="13" s="1"/>
  <c r="AH60" i="2"/>
  <c r="G177" i="13" s="1"/>
  <c r="AI60" i="2"/>
  <c r="G299" i="13" s="1"/>
  <c r="AG61" i="2"/>
  <c r="G56" i="13" s="1"/>
  <c r="AH61" i="2"/>
  <c r="G178" i="13" s="1"/>
  <c r="AI61" i="2"/>
  <c r="G300" i="13" s="1"/>
  <c r="AG62" i="2"/>
  <c r="G57" i="13" s="1"/>
  <c r="AH62" i="2"/>
  <c r="G179" i="13" s="1"/>
  <c r="AI62" i="2"/>
  <c r="G301" i="13" s="1"/>
  <c r="AG63" i="2"/>
  <c r="G58" i="13" s="1"/>
  <c r="AH63" i="2"/>
  <c r="G180" i="13" s="1"/>
  <c r="AI63" i="2"/>
  <c r="G302" i="13" s="1"/>
  <c r="AG64" i="2"/>
  <c r="G59" i="13" s="1"/>
  <c r="AH64" i="2"/>
  <c r="G181" i="13" s="1"/>
  <c r="AI64" i="2"/>
  <c r="G303" i="13" s="1"/>
  <c r="AG65" i="2"/>
  <c r="G60" i="13" s="1"/>
  <c r="AH65" i="2"/>
  <c r="G182" i="13" s="1"/>
  <c r="AI65" i="2"/>
  <c r="G304" i="13" s="1"/>
  <c r="AG66" i="2"/>
  <c r="G61" i="13" s="1"/>
  <c r="AH66" i="2"/>
  <c r="G183" i="13" s="1"/>
  <c r="AI66" i="2"/>
  <c r="G305" i="13" s="1"/>
  <c r="AG69" i="2"/>
  <c r="G64" i="13" s="1"/>
  <c r="AH69" i="2"/>
  <c r="G186" i="13" s="1"/>
  <c r="AI69" i="2"/>
  <c r="G308" i="13" s="1"/>
  <c r="AG70" i="2"/>
  <c r="G65" i="13" s="1"/>
  <c r="AH70" i="2"/>
  <c r="G187" i="13" s="1"/>
  <c r="AI70" i="2"/>
  <c r="G309" i="13" s="1"/>
  <c r="AG71" i="2"/>
  <c r="G66" i="13" s="1"/>
  <c r="AH71" i="2"/>
  <c r="G188" i="13" s="1"/>
  <c r="AI71" i="2"/>
  <c r="G310" i="13"/>
  <c r="AG72" i="2"/>
  <c r="G67" i="13" s="1"/>
  <c r="AH72" i="2"/>
  <c r="G189" i="13" s="1"/>
  <c r="AI72" i="2"/>
  <c r="G311" i="13" s="1"/>
  <c r="AG73" i="2"/>
  <c r="G68" i="13" s="1"/>
  <c r="AH73" i="2"/>
  <c r="G190" i="13" s="1"/>
  <c r="AI73" i="2"/>
  <c r="G312" i="13" s="1"/>
  <c r="AG74" i="2"/>
  <c r="G69" i="13" s="1"/>
  <c r="AH74" i="2"/>
  <c r="G191" i="13" s="1"/>
  <c r="AI74" i="2"/>
  <c r="G313" i="13" s="1"/>
  <c r="AG75" i="2"/>
  <c r="G70" i="13" s="1"/>
  <c r="AH75" i="2"/>
  <c r="G192" i="13" s="1"/>
  <c r="AI75" i="2"/>
  <c r="G314" i="13"/>
  <c r="AG76" i="2"/>
  <c r="G71" i="13" s="1"/>
  <c r="AH76" i="2"/>
  <c r="G193" i="13" s="1"/>
  <c r="AI76" i="2"/>
  <c r="G315" i="13" s="1"/>
  <c r="AG77" i="2"/>
  <c r="G72" i="13" s="1"/>
  <c r="AH77" i="2"/>
  <c r="G194" i="13" s="1"/>
  <c r="AI77" i="2"/>
  <c r="G316" i="13" s="1"/>
  <c r="AG78" i="2"/>
  <c r="G73" i="13" s="1"/>
  <c r="AH78" i="2"/>
  <c r="G195" i="13" s="1"/>
  <c r="AI78" i="2"/>
  <c r="G317" i="13" s="1"/>
  <c r="AG79" i="2"/>
  <c r="G74" i="13" s="1"/>
  <c r="AH79" i="2"/>
  <c r="G196" i="13" s="1"/>
  <c r="AI79" i="2"/>
  <c r="G318" i="13" s="1"/>
  <c r="AG80" i="2"/>
  <c r="G75" i="13" s="1"/>
  <c r="AH80" i="2"/>
  <c r="G197" i="13" s="1"/>
  <c r="AI80" i="2"/>
  <c r="G319" i="13" s="1"/>
  <c r="AG81" i="2"/>
  <c r="G76" i="13" s="1"/>
  <c r="AH81" i="2"/>
  <c r="G198" i="13" s="1"/>
  <c r="AI81" i="2"/>
  <c r="G320" i="13" s="1"/>
  <c r="AG102" i="2"/>
  <c r="G97" i="13" s="1"/>
  <c r="AH102" i="2"/>
  <c r="G219" i="13" s="1"/>
  <c r="AI102" i="2"/>
  <c r="G341" i="13" s="1"/>
  <c r="AG103" i="2"/>
  <c r="G98" i="13" s="1"/>
  <c r="AH103" i="2"/>
  <c r="G220" i="13" s="1"/>
  <c r="AI103" i="2"/>
  <c r="G342" i="13" s="1"/>
  <c r="AG104" i="2"/>
  <c r="G99" i="13" s="1"/>
  <c r="AH104" i="2"/>
  <c r="G221" i="13" s="1"/>
  <c r="AI104" i="2"/>
  <c r="G343" i="13" s="1"/>
  <c r="AG105" i="2"/>
  <c r="G100" i="13" s="1"/>
  <c r="AH105" i="2"/>
  <c r="G222" i="13" s="1"/>
  <c r="AI105" i="2"/>
  <c r="G344" i="13" s="1"/>
  <c r="AG106" i="2"/>
  <c r="G101" i="13" s="1"/>
  <c r="AH106" i="2"/>
  <c r="G223" i="13" s="1"/>
  <c r="AI106" i="2"/>
  <c r="G345" i="13" s="1"/>
  <c r="AG107" i="2"/>
  <c r="G102" i="13" s="1"/>
  <c r="AH107" i="2"/>
  <c r="G224" i="13" s="1"/>
  <c r="AI107" i="2"/>
  <c r="G346" i="13" s="1"/>
  <c r="AG108" i="2"/>
  <c r="G103" i="13" s="1"/>
  <c r="AH108" i="2"/>
  <c r="G225" i="13" s="1"/>
  <c r="AI108" i="2"/>
  <c r="G347" i="13" s="1"/>
  <c r="AG109" i="2"/>
  <c r="G104" i="13" s="1"/>
  <c r="AH109" i="2"/>
  <c r="G226" i="13" s="1"/>
  <c r="AI109" i="2"/>
  <c r="G348" i="13" s="1"/>
  <c r="AG110" i="2"/>
  <c r="G105" i="13" s="1"/>
  <c r="AH110" i="2"/>
  <c r="G227" i="13" s="1"/>
  <c r="AI110" i="2"/>
  <c r="G349" i="13" s="1"/>
  <c r="AG111" i="2"/>
  <c r="G106" i="13" s="1"/>
  <c r="AH111" i="2"/>
  <c r="G228" i="13" s="1"/>
  <c r="AI111" i="2"/>
  <c r="G350" i="13" s="1"/>
  <c r="AG112" i="2"/>
  <c r="G107" i="13" s="1"/>
  <c r="AH112" i="2"/>
  <c r="G229" i="13" s="1"/>
  <c r="AI112" i="2"/>
  <c r="G351" i="13" s="1"/>
  <c r="AG113" i="2"/>
  <c r="G108" i="13" s="1"/>
  <c r="AH113" i="2"/>
  <c r="G230" i="13" s="1"/>
  <c r="AI113" i="2"/>
  <c r="G352" i="13" s="1"/>
  <c r="AG114" i="2"/>
  <c r="G109" i="13" s="1"/>
  <c r="AH114" i="2"/>
  <c r="G231" i="13" s="1"/>
  <c r="AI114" i="2"/>
  <c r="G353" i="13" s="1"/>
  <c r="AG115" i="2"/>
  <c r="G110" i="13" s="1"/>
  <c r="AH115" i="2"/>
  <c r="G232" i="13" s="1"/>
  <c r="AI115" i="2"/>
  <c r="G354" i="13" s="1"/>
  <c r="AG116" i="2"/>
  <c r="G111" i="13" s="1"/>
  <c r="AH116" i="2"/>
  <c r="G233" i="13" s="1"/>
  <c r="AI116" i="2"/>
  <c r="G355" i="13" s="1"/>
  <c r="AG117" i="2"/>
  <c r="G112" i="13" s="1"/>
  <c r="AH117" i="2"/>
  <c r="G234" i="13" s="1"/>
  <c r="AI117" i="2"/>
  <c r="G356" i="13" s="1"/>
  <c r="AG118" i="2"/>
  <c r="G113" i="13" s="1"/>
  <c r="AH118" i="2"/>
  <c r="G235" i="13" s="1"/>
  <c r="AI118" i="2"/>
  <c r="G357" i="13" s="1"/>
  <c r="AG119" i="2"/>
  <c r="G114" i="13" s="1"/>
  <c r="AH119" i="2"/>
  <c r="G236" i="13" s="1"/>
  <c r="AI119" i="2"/>
  <c r="G358" i="13"/>
  <c r="AG120" i="2"/>
  <c r="G115" i="13" s="1"/>
  <c r="AH120" i="2"/>
  <c r="G237" i="13" s="1"/>
  <c r="AI120" i="2"/>
  <c r="G359" i="13" s="1"/>
  <c r="AG121" i="2"/>
  <c r="G116" i="13" s="1"/>
  <c r="AH121" i="2"/>
  <c r="G238" i="13" s="1"/>
  <c r="AI121" i="2"/>
  <c r="G360" i="13" s="1"/>
  <c r="AG122" i="2"/>
  <c r="G117" i="13" s="1"/>
  <c r="AH122" i="2"/>
  <c r="G239" i="13" s="1"/>
  <c r="AI122" i="2"/>
  <c r="G361" i="13" s="1"/>
  <c r="AG123" i="2"/>
  <c r="G118" i="13" s="1"/>
  <c r="AH123" i="2"/>
  <c r="G240" i="13" s="1"/>
  <c r="AI123" i="2"/>
  <c r="G362" i="13" s="1"/>
  <c r="AG124" i="2"/>
  <c r="G119" i="13" s="1"/>
  <c r="AH124" i="2"/>
  <c r="G241" i="13" s="1"/>
  <c r="AI124" i="2"/>
  <c r="G363" i="13" s="1"/>
  <c r="AG125" i="2"/>
  <c r="G120" i="13" s="1"/>
  <c r="AH125" i="2"/>
  <c r="G242" i="13" s="1"/>
  <c r="AI125" i="2"/>
  <c r="G364" i="13" s="1"/>
  <c r="AG126" i="2"/>
  <c r="G121" i="13" s="1"/>
  <c r="AH126" i="2"/>
  <c r="G243" i="13" s="1"/>
  <c r="AI126" i="2"/>
  <c r="G365" i="13" s="1"/>
  <c r="AG127" i="2"/>
  <c r="G122" i="13" s="1"/>
  <c r="AH127" i="2"/>
  <c r="G244" i="13" s="1"/>
  <c r="AI127" i="2"/>
  <c r="G366" i="13"/>
  <c r="AG128" i="2"/>
  <c r="G123" i="13" s="1"/>
  <c r="AH128" i="2"/>
  <c r="G245" i="13" s="1"/>
  <c r="AI128" i="2"/>
  <c r="G367" i="13" s="1"/>
  <c r="AI7" i="2"/>
  <c r="G246" i="13" s="1"/>
  <c r="AH7" i="2"/>
  <c r="G124" i="13" s="1"/>
  <c r="AG7" i="2"/>
  <c r="G2" i="13" s="1"/>
  <c r="AD71" i="2"/>
  <c r="C66" i="13" s="1"/>
  <c r="AE71" i="2"/>
  <c r="C188" i="13" s="1"/>
  <c r="AF71" i="2"/>
  <c r="C310" i="13" s="1"/>
  <c r="AD72" i="2"/>
  <c r="C67" i="13" s="1"/>
  <c r="AE72" i="2"/>
  <c r="C189" i="13" s="1"/>
  <c r="AF72" i="2"/>
  <c r="C311" i="13" s="1"/>
  <c r="AD73" i="2"/>
  <c r="C68" i="13" s="1"/>
  <c r="AE73" i="2"/>
  <c r="C190" i="13" s="1"/>
  <c r="AF73" i="2"/>
  <c r="C312" i="13" s="1"/>
  <c r="AD74" i="2"/>
  <c r="C69" i="13" s="1"/>
  <c r="AE74" i="2"/>
  <c r="C191" i="13" s="1"/>
  <c r="AF74" i="2"/>
  <c r="C313" i="13" s="1"/>
  <c r="AD75" i="2"/>
  <c r="C70" i="13" s="1"/>
  <c r="AE75" i="2"/>
  <c r="C192" i="13" s="1"/>
  <c r="AF75" i="2"/>
  <c r="C314" i="13" s="1"/>
  <c r="AD76" i="2"/>
  <c r="C71" i="13" s="1"/>
  <c r="AE76" i="2"/>
  <c r="C193" i="13" s="1"/>
  <c r="AF76" i="2"/>
  <c r="C315" i="13" s="1"/>
  <c r="AD77" i="2"/>
  <c r="C72" i="13" s="1"/>
  <c r="AE77" i="2"/>
  <c r="C194" i="13" s="1"/>
  <c r="AF77" i="2"/>
  <c r="C316" i="13" s="1"/>
  <c r="AD78" i="2"/>
  <c r="C73" i="13" s="1"/>
  <c r="AE78" i="2"/>
  <c r="C195" i="13" s="1"/>
  <c r="AF78" i="2"/>
  <c r="C317" i="13" s="1"/>
  <c r="AD79" i="2"/>
  <c r="C74" i="13" s="1"/>
  <c r="AE79" i="2"/>
  <c r="C196" i="13" s="1"/>
  <c r="AF79" i="2"/>
  <c r="C318" i="13" s="1"/>
  <c r="AD80" i="2"/>
  <c r="C75" i="13" s="1"/>
  <c r="AE80" i="2"/>
  <c r="C197" i="13" s="1"/>
  <c r="AF80" i="2"/>
  <c r="C319" i="13" s="1"/>
  <c r="AD81" i="2"/>
  <c r="C76" i="13" s="1"/>
  <c r="AE81" i="2"/>
  <c r="C198" i="13" s="1"/>
  <c r="AF81" i="2"/>
  <c r="C320" i="13" s="1"/>
  <c r="AD102" i="2"/>
  <c r="C97" i="13" s="1"/>
  <c r="AE102" i="2"/>
  <c r="C219" i="13" s="1"/>
  <c r="AF102" i="2"/>
  <c r="C341" i="13" s="1"/>
  <c r="AD103" i="2"/>
  <c r="C98" i="13" s="1"/>
  <c r="AE103" i="2"/>
  <c r="C220" i="13" s="1"/>
  <c r="AF103" i="2"/>
  <c r="C342" i="13" s="1"/>
  <c r="AD104" i="2"/>
  <c r="C99" i="13" s="1"/>
  <c r="AE104" i="2"/>
  <c r="C221" i="13" s="1"/>
  <c r="AF104" i="2"/>
  <c r="C343" i="13" s="1"/>
  <c r="AD105" i="2"/>
  <c r="C100" i="13" s="1"/>
  <c r="AE105" i="2"/>
  <c r="C222" i="13" s="1"/>
  <c r="AF105" i="2"/>
  <c r="C344" i="13" s="1"/>
  <c r="AD106" i="2"/>
  <c r="C101" i="13" s="1"/>
  <c r="AE106" i="2"/>
  <c r="C223" i="13" s="1"/>
  <c r="AF106" i="2"/>
  <c r="C345" i="13"/>
  <c r="AD107" i="2"/>
  <c r="C102" i="13" s="1"/>
  <c r="AE107" i="2"/>
  <c r="C224" i="13" s="1"/>
  <c r="AF107" i="2"/>
  <c r="C346" i="13" s="1"/>
  <c r="AD108" i="2"/>
  <c r="C103" i="13" s="1"/>
  <c r="AE108" i="2"/>
  <c r="C225" i="13" s="1"/>
  <c r="AF108" i="2"/>
  <c r="C347" i="13"/>
  <c r="AD109" i="2"/>
  <c r="C104" i="13" s="1"/>
  <c r="AE109" i="2"/>
  <c r="C226" i="13" s="1"/>
  <c r="AF109" i="2"/>
  <c r="C348" i="13" s="1"/>
  <c r="AD110" i="2"/>
  <c r="C105" i="13" s="1"/>
  <c r="AE110" i="2"/>
  <c r="C227" i="13" s="1"/>
  <c r="AF110" i="2"/>
  <c r="C349" i="13" s="1"/>
  <c r="AD111" i="2"/>
  <c r="C106" i="13" s="1"/>
  <c r="AE111" i="2"/>
  <c r="C228" i="13"/>
  <c r="AF111" i="2"/>
  <c r="C350" i="13" s="1"/>
  <c r="AD112" i="2"/>
  <c r="C107" i="13" s="1"/>
  <c r="AE112" i="2"/>
  <c r="C229" i="13" s="1"/>
  <c r="AF112" i="2"/>
  <c r="C351" i="13" s="1"/>
  <c r="AD113" i="2"/>
  <c r="C108" i="13" s="1"/>
  <c r="AE113" i="2"/>
  <c r="C230" i="13"/>
  <c r="AF113" i="2"/>
  <c r="C352" i="13" s="1"/>
  <c r="AD114" i="2"/>
  <c r="C109" i="13" s="1"/>
  <c r="AE114" i="2"/>
  <c r="C231" i="13" s="1"/>
  <c r="AF114" i="2"/>
  <c r="C353" i="13" s="1"/>
  <c r="AD115" i="2"/>
  <c r="C110" i="13" s="1"/>
  <c r="AE115" i="2"/>
  <c r="C232" i="13" s="1"/>
  <c r="AF115" i="2"/>
  <c r="C354" i="13" s="1"/>
  <c r="AD116" i="2"/>
  <c r="C111" i="13" s="1"/>
  <c r="AE116" i="2"/>
  <c r="C233" i="13" s="1"/>
  <c r="AF116" i="2"/>
  <c r="C355" i="13" s="1"/>
  <c r="AD117" i="2"/>
  <c r="C112" i="13" s="1"/>
  <c r="AE117" i="2"/>
  <c r="C234" i="13" s="1"/>
  <c r="AF117" i="2"/>
  <c r="C356" i="13" s="1"/>
  <c r="AD118" i="2"/>
  <c r="C113" i="13" s="1"/>
  <c r="AE118" i="2"/>
  <c r="C235" i="13" s="1"/>
  <c r="AF118" i="2"/>
  <c r="C357" i="13" s="1"/>
  <c r="AD119" i="2"/>
  <c r="C114" i="13" s="1"/>
  <c r="AE119" i="2"/>
  <c r="C236" i="13" s="1"/>
  <c r="AF119" i="2"/>
  <c r="C358" i="13" s="1"/>
  <c r="AD120" i="2"/>
  <c r="C115" i="13" s="1"/>
  <c r="AE120" i="2"/>
  <c r="C237" i="13" s="1"/>
  <c r="AF120" i="2"/>
  <c r="C359" i="13" s="1"/>
  <c r="AD121" i="2"/>
  <c r="C116" i="13" s="1"/>
  <c r="AE121" i="2"/>
  <c r="C238" i="13" s="1"/>
  <c r="AF121" i="2"/>
  <c r="C360" i="13" s="1"/>
  <c r="AD122" i="2"/>
  <c r="C117" i="13" s="1"/>
  <c r="AE122" i="2"/>
  <c r="C239" i="13" s="1"/>
  <c r="AF122" i="2"/>
  <c r="C361" i="13" s="1"/>
  <c r="AD123" i="2"/>
  <c r="C118" i="13" s="1"/>
  <c r="AE123" i="2"/>
  <c r="C240" i="13" s="1"/>
  <c r="AF123" i="2"/>
  <c r="C362" i="13" s="1"/>
  <c r="AD124" i="2"/>
  <c r="C119" i="13" s="1"/>
  <c r="AE124" i="2"/>
  <c r="C241" i="13" s="1"/>
  <c r="AF124" i="2"/>
  <c r="C363" i="13" s="1"/>
  <c r="AD125" i="2"/>
  <c r="C120" i="13" s="1"/>
  <c r="AE125" i="2"/>
  <c r="C242" i="13" s="1"/>
  <c r="AF125" i="2"/>
  <c r="C364" i="13" s="1"/>
  <c r="AD126" i="2"/>
  <c r="C121" i="13" s="1"/>
  <c r="AE126" i="2"/>
  <c r="C243" i="13" s="1"/>
  <c r="AF126" i="2"/>
  <c r="C365" i="13" s="1"/>
  <c r="AD127" i="2"/>
  <c r="C122" i="13" s="1"/>
  <c r="AE127" i="2"/>
  <c r="C244" i="13" s="1"/>
  <c r="AF127" i="2"/>
  <c r="C366" i="13" s="1"/>
  <c r="AD128" i="2"/>
  <c r="C123" i="13" s="1"/>
  <c r="AE128" i="2"/>
  <c r="C245" i="13" s="1"/>
  <c r="AF128" i="2"/>
  <c r="C367" i="13" s="1"/>
  <c r="AD69" i="2"/>
  <c r="C64" i="13" s="1"/>
  <c r="AE69" i="2"/>
  <c r="C186" i="13" s="1"/>
  <c r="AF69" i="2"/>
  <c r="C308" i="13" s="1"/>
  <c r="AD70" i="2"/>
  <c r="C65" i="13" s="1"/>
  <c r="AE70" i="2"/>
  <c r="C187" i="13" s="1"/>
  <c r="AF70" i="2"/>
  <c r="C309" i="13" s="1"/>
  <c r="AD52" i="2"/>
  <c r="C47" i="13" s="1"/>
  <c r="AE52" i="2"/>
  <c r="C169" i="13" s="1"/>
  <c r="AF52" i="2"/>
  <c r="C291" i="13" s="1"/>
  <c r="AD53" i="2"/>
  <c r="C48" i="13" s="1"/>
  <c r="AE53" i="2"/>
  <c r="C170" i="13" s="1"/>
  <c r="AF53" i="2"/>
  <c r="C292" i="13" s="1"/>
  <c r="AD54" i="2"/>
  <c r="C49" i="13" s="1"/>
  <c r="AE54" i="2"/>
  <c r="C171" i="13" s="1"/>
  <c r="AF54" i="2"/>
  <c r="C293" i="13" s="1"/>
  <c r="AD55" i="2"/>
  <c r="C50" i="13" s="1"/>
  <c r="AE55" i="2"/>
  <c r="C172" i="13" s="1"/>
  <c r="AF55" i="2"/>
  <c r="C294" i="13" s="1"/>
  <c r="AD56" i="2"/>
  <c r="C51" i="13" s="1"/>
  <c r="AE56" i="2"/>
  <c r="C173" i="13" s="1"/>
  <c r="AF56" i="2"/>
  <c r="C295" i="13" s="1"/>
  <c r="AD57" i="2"/>
  <c r="C52" i="13" s="1"/>
  <c r="AE57" i="2"/>
  <c r="C174" i="13" s="1"/>
  <c r="AF57" i="2"/>
  <c r="C296" i="13" s="1"/>
  <c r="AD58" i="2"/>
  <c r="C53" i="13" s="1"/>
  <c r="AE58" i="2"/>
  <c r="C175" i="13" s="1"/>
  <c r="AF58" i="2"/>
  <c r="C297" i="13" s="1"/>
  <c r="AD59" i="2"/>
  <c r="C54" i="13" s="1"/>
  <c r="AE59" i="2"/>
  <c r="C176" i="13" s="1"/>
  <c r="AF59" i="2"/>
  <c r="C298" i="13" s="1"/>
  <c r="AD60" i="2"/>
  <c r="C55" i="13" s="1"/>
  <c r="AE60" i="2"/>
  <c r="C177" i="13" s="1"/>
  <c r="AF60" i="2"/>
  <c r="C299" i="13" s="1"/>
  <c r="AD61" i="2"/>
  <c r="C56" i="13" s="1"/>
  <c r="AE61" i="2"/>
  <c r="C178" i="13" s="1"/>
  <c r="AF61" i="2"/>
  <c r="C300" i="13" s="1"/>
  <c r="AD62" i="2"/>
  <c r="C57" i="13" s="1"/>
  <c r="AE62" i="2"/>
  <c r="C179" i="13" s="1"/>
  <c r="AF62" i="2"/>
  <c r="C301" i="13" s="1"/>
  <c r="AD63" i="2"/>
  <c r="C58" i="13" s="1"/>
  <c r="AE63" i="2"/>
  <c r="C180" i="13" s="1"/>
  <c r="AF63" i="2"/>
  <c r="C302" i="13" s="1"/>
  <c r="AD64" i="2"/>
  <c r="C59" i="13" s="1"/>
  <c r="AE64" i="2"/>
  <c r="C181" i="13" s="1"/>
  <c r="AF64" i="2"/>
  <c r="C303" i="13" s="1"/>
  <c r="AD65" i="2"/>
  <c r="C60" i="13" s="1"/>
  <c r="AE65" i="2"/>
  <c r="C182" i="13" s="1"/>
  <c r="AF65" i="2"/>
  <c r="C304" i="13" s="1"/>
  <c r="AD66" i="2"/>
  <c r="C61" i="13" s="1"/>
  <c r="AE66" i="2"/>
  <c r="C183" i="13" s="1"/>
  <c r="AF66" i="2"/>
  <c r="C305" i="13" s="1"/>
  <c r="AD18" i="2"/>
  <c r="C13" i="13" s="1"/>
  <c r="AE18" i="2"/>
  <c r="C135" i="13" s="1"/>
  <c r="AF18" i="2"/>
  <c r="C257" i="13" s="1"/>
  <c r="AD19" i="2"/>
  <c r="C14" i="13" s="1"/>
  <c r="AE19" i="2"/>
  <c r="C136" i="13" s="1"/>
  <c r="AF19" i="2"/>
  <c r="C258" i="13" s="1"/>
  <c r="AD20" i="2"/>
  <c r="C15" i="13" s="1"/>
  <c r="AE20" i="2"/>
  <c r="C137" i="13" s="1"/>
  <c r="AF20" i="2"/>
  <c r="C259" i="13" s="1"/>
  <c r="AD21" i="2"/>
  <c r="C16" i="13" s="1"/>
  <c r="AE21" i="2"/>
  <c r="C138" i="13" s="1"/>
  <c r="AF21" i="2"/>
  <c r="C260" i="13" s="1"/>
  <c r="AD22" i="2"/>
  <c r="C17" i="13" s="1"/>
  <c r="AE22" i="2"/>
  <c r="C139" i="13" s="1"/>
  <c r="AF22" i="2"/>
  <c r="C261" i="13" s="1"/>
  <c r="AD43" i="2"/>
  <c r="C38" i="13" s="1"/>
  <c r="AE43" i="2"/>
  <c r="C160" i="13" s="1"/>
  <c r="AF43" i="2"/>
  <c r="C282" i="13" s="1"/>
  <c r="AD44" i="2"/>
  <c r="C39" i="13" s="1"/>
  <c r="AE44" i="2"/>
  <c r="C161" i="13" s="1"/>
  <c r="AF44" i="2"/>
  <c r="C283" i="13" s="1"/>
  <c r="AD45" i="2"/>
  <c r="C40" i="13" s="1"/>
  <c r="AE45" i="2"/>
  <c r="C162" i="13" s="1"/>
  <c r="AF45" i="2"/>
  <c r="C284" i="13" s="1"/>
  <c r="AD46" i="2"/>
  <c r="C41" i="13" s="1"/>
  <c r="AE46" i="2"/>
  <c r="C163" i="13" s="1"/>
  <c r="AF46" i="2"/>
  <c r="C285" i="13" s="1"/>
  <c r="AD47" i="2"/>
  <c r="C42" i="13" s="1"/>
  <c r="AE47" i="2"/>
  <c r="C164" i="13" s="1"/>
  <c r="AF47" i="2"/>
  <c r="C286" i="13" s="1"/>
  <c r="AD48" i="2"/>
  <c r="C43" i="13" s="1"/>
  <c r="AE48" i="2"/>
  <c r="C165" i="13" s="1"/>
  <c r="AF48" i="2"/>
  <c r="C287" i="13" s="1"/>
  <c r="AD49" i="2"/>
  <c r="C44" i="13" s="1"/>
  <c r="AE49" i="2"/>
  <c r="C166" i="13" s="1"/>
  <c r="AF49" i="2"/>
  <c r="C288" i="13" s="1"/>
  <c r="AD50" i="2"/>
  <c r="C45" i="13" s="1"/>
  <c r="AE50" i="2"/>
  <c r="C167" i="13" s="1"/>
  <c r="AF50" i="2"/>
  <c r="C289" i="13" s="1"/>
  <c r="AD51" i="2"/>
  <c r="C46" i="13" s="1"/>
  <c r="AE51" i="2"/>
  <c r="C168" i="13" s="1"/>
  <c r="AF51" i="2"/>
  <c r="C290" i="13" s="1"/>
  <c r="AD8" i="2"/>
  <c r="C3" i="13" s="1"/>
  <c r="AE8" i="2"/>
  <c r="C125" i="13" s="1"/>
  <c r="AF8" i="2"/>
  <c r="C247" i="13" s="1"/>
  <c r="AD9" i="2"/>
  <c r="C4" i="13" s="1"/>
  <c r="AE9" i="2"/>
  <c r="C126" i="13" s="1"/>
  <c r="AF9" i="2"/>
  <c r="C248" i="13" s="1"/>
  <c r="AD10" i="2"/>
  <c r="C5" i="13" s="1"/>
  <c r="AE10" i="2"/>
  <c r="C127" i="13" s="1"/>
  <c r="AF10" i="2"/>
  <c r="C249" i="13"/>
  <c r="AD11" i="2"/>
  <c r="C6" i="13" s="1"/>
  <c r="AE11" i="2"/>
  <c r="C128" i="13" s="1"/>
  <c r="AF11" i="2"/>
  <c r="C250" i="13" s="1"/>
  <c r="AD12" i="2"/>
  <c r="C7" i="13" s="1"/>
  <c r="AE12" i="2"/>
  <c r="C129" i="13" s="1"/>
  <c r="AF12" i="2"/>
  <c r="C251" i="13" s="1"/>
  <c r="AD13" i="2"/>
  <c r="C8" i="13" s="1"/>
  <c r="AE13" i="2"/>
  <c r="C130" i="13" s="1"/>
  <c r="AF13" i="2"/>
  <c r="C252" i="13" s="1"/>
  <c r="AD14" i="2"/>
  <c r="C9" i="13" s="1"/>
  <c r="AE14" i="2"/>
  <c r="C131" i="13" s="1"/>
  <c r="AF14" i="2"/>
  <c r="C253" i="13" s="1"/>
  <c r="AD15" i="2"/>
  <c r="C10" i="13" s="1"/>
  <c r="AE15" i="2"/>
  <c r="C132" i="13" s="1"/>
  <c r="AF15" i="2"/>
  <c r="C254" i="13" s="1"/>
  <c r="AD16" i="2"/>
  <c r="C11" i="13" s="1"/>
  <c r="AE16" i="2"/>
  <c r="C133" i="13" s="1"/>
  <c r="AF16" i="2"/>
  <c r="C255" i="13" s="1"/>
  <c r="AD17" i="2"/>
  <c r="C12" i="13" s="1"/>
  <c r="AE17" i="2"/>
  <c r="C134" i="13" s="1"/>
  <c r="AF17" i="2"/>
  <c r="C256" i="13" s="1"/>
  <c r="AF7" i="2"/>
  <c r="C246" i="13" s="1"/>
  <c r="AE7" i="2"/>
  <c r="C124" i="13" s="1"/>
  <c r="U13" i="2"/>
  <c r="E65" i="12"/>
  <c r="E66" i="12"/>
  <c r="E67" i="12"/>
  <c r="E68" i="12"/>
  <c r="E69" i="12"/>
  <c r="E70" i="12"/>
  <c r="E71" i="12"/>
  <c r="E72" i="12"/>
  <c r="E73" i="12"/>
  <c r="E74" i="12"/>
  <c r="E75" i="12"/>
  <c r="E76" i="12"/>
  <c r="E97" i="12"/>
  <c r="E98" i="12"/>
  <c r="E64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G8" i="4"/>
  <c r="E3" i="14" s="1"/>
  <c r="G9" i="4"/>
  <c r="E4" i="14" s="1"/>
  <c r="G10" i="4"/>
  <c r="E5" i="14" s="1"/>
  <c r="G11" i="4"/>
  <c r="E6" i="14" s="1"/>
  <c r="G14" i="4"/>
  <c r="E9" i="14" s="1"/>
  <c r="G15" i="4"/>
  <c r="E10" i="14" s="1"/>
  <c r="G18" i="4"/>
  <c r="E13" i="14" s="1"/>
  <c r="G21" i="4"/>
  <c r="E16" i="14" s="1"/>
  <c r="G22" i="4"/>
  <c r="E17" i="14" s="1"/>
  <c r="G23" i="4"/>
  <c r="E18" i="14" s="1"/>
  <c r="G28" i="4"/>
  <c r="E23" i="14" s="1"/>
  <c r="G29" i="4"/>
  <c r="E24" i="14" s="1"/>
  <c r="G32" i="4"/>
  <c r="E27" i="14" s="1"/>
  <c r="G7" i="4"/>
  <c r="E2" i="14" s="1"/>
  <c r="A282" i="13"/>
  <c r="A283" i="13"/>
  <c r="A284" i="13"/>
  <c r="A295" i="13"/>
  <c r="A311" i="13"/>
  <c r="A312" i="13"/>
  <c r="A314" i="13"/>
  <c r="A317" i="13"/>
  <c r="A318" i="13"/>
  <c r="A342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U67" i="2"/>
  <c r="U68" i="2"/>
  <c r="D2" i="11"/>
  <c r="E2" i="11" s="1"/>
  <c r="C2" i="11"/>
  <c r="B2" i="11"/>
  <c r="E3" i="7"/>
  <c r="C26" i="14" s="1"/>
  <c r="T3" i="7"/>
  <c r="S3" i="7"/>
  <c r="F3" i="7"/>
  <c r="D3" i="7"/>
  <c r="C3" i="7"/>
  <c r="B2" i="14" s="1"/>
  <c r="D7" i="12"/>
  <c r="D8" i="12"/>
  <c r="D10" i="12"/>
  <c r="D11" i="12"/>
  <c r="D15" i="12"/>
  <c r="D16" i="12"/>
  <c r="D38" i="12"/>
  <c r="D39" i="12"/>
  <c r="D40" i="12"/>
  <c r="D66" i="12"/>
  <c r="D71" i="12"/>
  <c r="D72" i="12"/>
  <c r="D73" i="12"/>
  <c r="D74" i="12"/>
  <c r="D97" i="12"/>
  <c r="D98" i="12"/>
  <c r="D99" i="12"/>
  <c r="D100" i="12"/>
  <c r="A1" i="4"/>
  <c r="A1" i="2"/>
  <c r="A69" i="2"/>
  <c r="A70" i="2" s="1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D44" i="12"/>
  <c r="D46" i="12"/>
  <c r="D47" i="12"/>
  <c r="D48" i="12"/>
  <c r="D55" i="12"/>
  <c r="D56" i="12"/>
  <c r="D58" i="12"/>
  <c r="D59" i="12"/>
  <c r="D105" i="12"/>
  <c r="D106" i="12"/>
  <c r="D108" i="12"/>
  <c r="D109" i="12"/>
  <c r="D113" i="12"/>
  <c r="D114" i="12"/>
  <c r="D116" i="12"/>
  <c r="D117" i="12"/>
  <c r="D118" i="12"/>
  <c r="D120" i="12"/>
  <c r="D121" i="12"/>
  <c r="D122" i="12"/>
  <c r="A367" i="13"/>
  <c r="A245" i="13"/>
  <c r="A123" i="13"/>
  <c r="A17" i="13"/>
  <c r="A261" i="13"/>
  <c r="A17" i="12"/>
  <c r="A139" i="13"/>
  <c r="A135" i="13"/>
  <c r="A257" i="13"/>
  <c r="A18" i="12"/>
  <c r="A259" i="13"/>
  <c r="A15" i="12"/>
  <c r="A137" i="13"/>
  <c r="A15" i="13"/>
  <c r="A16" i="13"/>
  <c r="A260" i="13"/>
  <c r="A16" i="12"/>
  <c r="A138" i="13"/>
  <c r="A136" i="13"/>
  <c r="A258" i="13"/>
  <c r="A14" i="13"/>
  <c r="A14" i="12"/>
  <c r="A250" i="13"/>
  <c r="A133" i="13"/>
  <c r="A255" i="13"/>
  <c r="A130" i="13"/>
  <c r="A252" i="13"/>
  <c r="A249" i="13"/>
  <c r="A131" i="13"/>
  <c r="A253" i="13"/>
  <c r="A251" i="13"/>
  <c r="A134" i="13"/>
  <c r="A256" i="13"/>
  <c r="A254" i="13"/>
  <c r="A132" i="13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8" i="13"/>
  <c r="A39" i="13"/>
  <c r="A161" i="13"/>
  <c r="A162" i="13"/>
  <c r="A40" i="13"/>
  <c r="A285" i="13"/>
  <c r="A163" i="13"/>
  <c r="A41" i="13"/>
  <c r="A42" i="13"/>
  <c r="A286" i="13"/>
  <c r="A164" i="13"/>
  <c r="A165" i="13"/>
  <c r="A43" i="13"/>
  <c r="A287" i="13"/>
  <c r="A44" i="13"/>
  <c r="A166" i="13"/>
  <c r="A288" i="13"/>
  <c r="A167" i="13"/>
  <c r="A289" i="13"/>
  <c r="A45" i="13"/>
  <c r="A290" i="13"/>
  <c r="A46" i="13"/>
  <c r="A168" i="13"/>
  <c r="A169" i="13"/>
  <c r="A291" i="13"/>
  <c r="A47" i="13"/>
  <c r="A48" i="13"/>
  <c r="A170" i="13"/>
  <c r="A292" i="13"/>
  <c r="A49" i="13"/>
  <c r="A171" i="13"/>
  <c r="A293" i="13"/>
  <c r="A294" i="13"/>
  <c r="A50" i="13"/>
  <c r="A172" i="13"/>
  <c r="A51" i="13"/>
  <c r="A173" i="13"/>
  <c r="A52" i="13"/>
  <c r="A174" i="13"/>
  <c r="A296" i="13"/>
  <c r="A297" i="13"/>
  <c r="A53" i="13"/>
  <c r="A175" i="13"/>
  <c r="A298" i="13"/>
  <c r="A176" i="13"/>
  <c r="A54" i="13"/>
  <c r="A177" i="13"/>
  <c r="A55" i="13"/>
  <c r="A299" i="13"/>
  <c r="A56" i="13"/>
  <c r="A178" i="13"/>
  <c r="A300" i="13"/>
  <c r="A179" i="13"/>
  <c r="A301" i="13"/>
  <c r="A57" i="13"/>
  <c r="A180" i="13"/>
  <c r="A58" i="13"/>
  <c r="A302" i="13"/>
  <c r="A59" i="13"/>
  <c r="A181" i="13"/>
  <c r="A303" i="13"/>
  <c r="A60" i="13"/>
  <c r="A304" i="13"/>
  <c r="A182" i="13"/>
  <c r="A61" i="13"/>
  <c r="A305" i="13"/>
  <c r="A183" i="13"/>
  <c r="A309" i="13"/>
  <c r="A310" i="13"/>
  <c r="A190" i="13"/>
  <c r="A192" i="13"/>
  <c r="A193" i="13"/>
  <c r="A315" i="13"/>
  <c r="A316" i="13"/>
  <c r="A194" i="13"/>
  <c r="A195" i="13"/>
  <c r="A196" i="13"/>
  <c r="A320" i="13"/>
  <c r="A198" i="13"/>
  <c r="A77" i="12"/>
  <c r="A321" i="13"/>
  <c r="A199" i="13"/>
  <c r="A77" i="13"/>
  <c r="A78" i="12"/>
  <c r="A200" i="13"/>
  <c r="A78" i="13"/>
  <c r="A79" i="12"/>
  <c r="A79" i="13"/>
  <c r="A80" i="12"/>
  <c r="A80" i="13"/>
  <c r="A202" i="13"/>
  <c r="A81" i="12"/>
  <c r="A203" i="13"/>
  <c r="A81" i="13"/>
  <c r="A82" i="12"/>
  <c r="A82" i="13"/>
  <c r="A204" i="13"/>
  <c r="A83" i="12"/>
  <c r="A327" i="13"/>
  <c r="A205" i="13"/>
  <c r="A83" i="13"/>
  <c r="A84" i="12"/>
  <c r="A84" i="13"/>
  <c r="A206" i="13"/>
  <c r="A85" i="12"/>
  <c r="A85" i="13"/>
  <c r="A86" i="12"/>
  <c r="A208" i="13"/>
  <c r="A86" i="13"/>
  <c r="A87" i="12"/>
  <c r="A209" i="13"/>
  <c r="A87" i="13"/>
  <c r="A88" i="12"/>
  <c r="A88" i="13"/>
  <c r="A332" i="13"/>
  <c r="A210" i="13"/>
  <c r="A89" i="12"/>
  <c r="A211" i="13"/>
  <c r="A89" i="13"/>
  <c r="A90" i="12"/>
  <c r="A90" i="13"/>
  <c r="A91" i="12"/>
  <c r="A213" i="13"/>
  <c r="A91" i="13"/>
  <c r="A92" i="12"/>
  <c r="A92" i="13"/>
  <c r="A214" i="13"/>
  <c r="A93" i="12"/>
  <c r="A93" i="13"/>
  <c r="A94" i="12"/>
  <c r="A94" i="13"/>
  <c r="A216" i="13"/>
  <c r="A95" i="12"/>
  <c r="A95" i="13"/>
  <c r="A217" i="13"/>
  <c r="A96" i="12"/>
  <c r="A96" i="13"/>
  <c r="A218" i="13"/>
  <c r="A97" i="12"/>
  <c r="A98" i="12"/>
  <c r="A97" i="13"/>
  <c r="A341" i="13"/>
  <c r="A219" i="13"/>
  <c r="A220" i="13"/>
  <c r="A98" i="13"/>
  <c r="A99" i="12"/>
  <c r="A343" i="13"/>
  <c r="A221" i="13"/>
  <c r="A99" i="13"/>
  <c r="A344" i="13"/>
  <c r="A100" i="13"/>
  <c r="A222" i="13"/>
  <c r="A101" i="13"/>
  <c r="A345" i="13"/>
  <c r="A223" i="13"/>
  <c r="A346" i="13"/>
  <c r="A102" i="13"/>
  <c r="A224" i="13"/>
  <c r="A347" i="13"/>
  <c r="A103" i="13"/>
  <c r="A225" i="13"/>
  <c r="A348" i="13"/>
  <c r="A104" i="13"/>
  <c r="A226" i="13"/>
  <c r="A227" i="13"/>
  <c r="A105" i="13"/>
  <c r="A349" i="13"/>
  <c r="A228" i="13"/>
  <c r="A350" i="13"/>
  <c r="A106" i="13"/>
  <c r="A351" i="13"/>
  <c r="A107" i="13"/>
  <c r="A229" i="13"/>
  <c r="A352" i="13"/>
  <c r="A108" i="13"/>
  <c r="A230" i="13"/>
  <c r="A353" i="13"/>
  <c r="A109" i="13"/>
  <c r="A231" i="13"/>
  <c r="A354" i="13"/>
  <c r="A110" i="13"/>
  <c r="A232" i="13"/>
  <c r="A127" i="13"/>
  <c r="A248" i="13"/>
  <c r="A126" i="13"/>
  <c r="A6" i="12"/>
  <c r="A6" i="13"/>
  <c r="A128" i="13"/>
  <c r="A188" i="13"/>
  <c r="A7" i="12"/>
  <c r="A129" i="13"/>
  <c r="A7" i="13"/>
  <c r="A8" i="13"/>
  <c r="A189" i="13"/>
  <c r="A8" i="12"/>
  <c r="A9" i="12"/>
  <c r="A9" i="13"/>
  <c r="A10" i="12"/>
  <c r="A10" i="13"/>
  <c r="A11" i="12"/>
  <c r="A11" i="13"/>
  <c r="A12" i="12"/>
  <c r="A12" i="13"/>
  <c r="A13" i="12"/>
  <c r="A13" i="13"/>
  <c r="A66" i="12"/>
  <c r="A66" i="13"/>
  <c r="A308" i="13"/>
  <c r="A67" i="12"/>
  <c r="A67" i="13"/>
  <c r="A68" i="13"/>
  <c r="A68" i="12"/>
  <c r="A69" i="13"/>
  <c r="A313" i="13"/>
  <c r="A191" i="13"/>
  <c r="A69" i="12"/>
  <c r="A70" i="12"/>
  <c r="A70" i="13"/>
  <c r="A71" i="12"/>
  <c r="A71" i="13"/>
  <c r="A72" i="12"/>
  <c r="A72" i="13"/>
  <c r="A73" i="12"/>
  <c r="A73" i="13"/>
  <c r="A74" i="12"/>
  <c r="A74" i="13"/>
  <c r="A75" i="12"/>
  <c r="A197" i="13"/>
  <c r="A75" i="13"/>
  <c r="A319" i="13"/>
  <c r="A76" i="12"/>
  <c r="A76" i="13"/>
  <c r="U95" i="2"/>
  <c r="U121" i="2"/>
  <c r="U33" i="2"/>
  <c r="U57" i="2"/>
  <c r="U36" i="2"/>
  <c r="U32" i="2"/>
  <c r="U15" i="2"/>
  <c r="U90" i="2"/>
  <c r="U18" i="2"/>
  <c r="U26" i="2"/>
  <c r="AW89" i="2"/>
  <c r="U99" i="2"/>
  <c r="U98" i="2"/>
  <c r="U83" i="2"/>
  <c r="U128" i="2"/>
  <c r="AW101" i="2"/>
  <c r="AW93" i="2"/>
  <c r="U66" i="2"/>
  <c r="AW95" i="2"/>
  <c r="AW126" i="2"/>
  <c r="U120" i="2"/>
  <c r="U23" i="2"/>
  <c r="U40" i="2"/>
  <c r="U52" i="2"/>
  <c r="U55" i="2"/>
  <c r="AW82" i="2"/>
  <c r="AW83" i="2"/>
  <c r="U104" i="2"/>
  <c r="AW104" i="2"/>
  <c r="U110" i="2"/>
  <c r="AW90" i="2"/>
  <c r="U101" i="2"/>
  <c r="AW75" i="2"/>
  <c r="AW98" i="2"/>
  <c r="AW128" i="2"/>
  <c r="AW85" i="2"/>
  <c r="U85" i="2"/>
  <c r="U126" i="2"/>
  <c r="U103" i="2"/>
  <c r="U108" i="2"/>
  <c r="AW108" i="2"/>
  <c r="AW112" i="2"/>
  <c r="U112" i="2"/>
  <c r="U79" i="2"/>
  <c r="AW124" i="2"/>
  <c r="U124" i="2"/>
  <c r="U87" i="2"/>
  <c r="AW87" i="2"/>
  <c r="AW77" i="2"/>
  <c r="U77" i="2"/>
  <c r="U116" i="2"/>
  <c r="AW116" i="2"/>
  <c r="U122" i="2"/>
  <c r="A246" i="13"/>
  <c r="A124" i="13"/>
  <c r="D11" i="14"/>
  <c r="D27" i="14"/>
  <c r="I9" i="4"/>
  <c r="D10" i="14"/>
  <c r="D13" i="14"/>
  <c r="I22" i="4"/>
  <c r="D19" i="14"/>
  <c r="I29" i="4"/>
  <c r="D18" i="14"/>
  <c r="I30" i="4"/>
  <c r="I28" i="4"/>
  <c r="D9" i="14"/>
  <c r="D5" i="14"/>
  <c r="I25" i="4"/>
  <c r="D6" i="14"/>
  <c r="L47" i="12"/>
  <c r="L81" i="12"/>
  <c r="L59" i="12"/>
  <c r="L60" i="12"/>
  <c r="L72" i="12"/>
  <c r="L115" i="12"/>
  <c r="L70" i="12"/>
  <c r="L79" i="12"/>
  <c r="L9" i="12"/>
  <c r="L38" i="12"/>
  <c r="L99" i="12"/>
  <c r="L119" i="12"/>
  <c r="L93" i="12"/>
  <c r="L101" i="12"/>
  <c r="L19" i="12"/>
  <c r="L20" i="12"/>
  <c r="L111" i="12"/>
  <c r="L15" i="12"/>
  <c r="L58" i="12"/>
  <c r="L25" i="12"/>
  <c r="L24" i="12"/>
  <c r="L46" i="12"/>
  <c r="L26" i="12"/>
  <c r="L103" i="12"/>
  <c r="L69" i="12"/>
  <c r="L55" i="12"/>
  <c r="L37" i="12"/>
  <c r="L116" i="12"/>
  <c r="L28" i="12"/>
  <c r="L84" i="12"/>
  <c r="L98" i="12"/>
  <c r="L45" i="12"/>
  <c r="L40" i="12"/>
  <c r="L104" i="12"/>
  <c r="L68" i="12"/>
  <c r="L73" i="12"/>
  <c r="L105" i="12"/>
  <c r="L21" i="12"/>
  <c r="L53" i="12"/>
  <c r="L83" i="12"/>
  <c r="L30" i="12"/>
  <c r="L36" i="12"/>
  <c r="L2" i="12"/>
  <c r="L35" i="12"/>
  <c r="L65" i="12"/>
  <c r="L114" i="12"/>
  <c r="L77" i="12"/>
  <c r="L82" i="12"/>
  <c r="L71" i="12"/>
  <c r="L75" i="12"/>
  <c r="L87" i="12"/>
  <c r="L113" i="12"/>
  <c r="L92" i="12"/>
  <c r="L18" i="12"/>
  <c r="L4" i="12"/>
  <c r="L50" i="12"/>
  <c r="L74" i="12"/>
  <c r="L11" i="12"/>
  <c r="L3" i="12"/>
  <c r="L80" i="12"/>
  <c r="L51" i="12"/>
  <c r="L44" i="12"/>
  <c r="L52" i="12"/>
  <c r="L42" i="12"/>
  <c r="L66" i="12"/>
  <c r="L110" i="12"/>
  <c r="L107" i="12"/>
  <c r="L67" i="12"/>
  <c r="L64" i="12"/>
  <c r="L5" i="12"/>
  <c r="L76" i="12"/>
  <c r="L43" i="12"/>
  <c r="L121" i="12"/>
  <c r="L89" i="12"/>
  <c r="L88" i="12"/>
  <c r="L34" i="12"/>
  <c r="L61" i="12"/>
  <c r="L57" i="12"/>
  <c r="L117" i="12"/>
  <c r="L86" i="12"/>
  <c r="L22" i="12"/>
  <c r="L122" i="12"/>
  <c r="L85" i="12"/>
  <c r="L109" i="12"/>
  <c r="L10" i="12"/>
  <c r="L29" i="12"/>
  <c r="L49" i="12"/>
  <c r="L32" i="12"/>
  <c r="L106" i="12"/>
  <c r="L48" i="12"/>
  <c r="B3" i="7"/>
  <c r="F10" i="14" s="1"/>
  <c r="L123" i="12"/>
  <c r="L54" i="12"/>
  <c r="L41" i="12"/>
  <c r="L102" i="12"/>
  <c r="L97" i="12"/>
  <c r="L39" i="12"/>
  <c r="L16" i="12"/>
  <c r="L27" i="12"/>
  <c r="L100" i="12"/>
  <c r="L118" i="12"/>
  <c r="L31" i="12"/>
  <c r="L17" i="12"/>
  <c r="L91" i="12"/>
  <c r="L112" i="12"/>
  <c r="L78" i="12"/>
  <c r="L120" i="12"/>
  <c r="L12" i="12"/>
  <c r="L13" i="12"/>
  <c r="L108" i="12"/>
  <c r="L90" i="12"/>
  <c r="L56" i="12"/>
  <c r="L6" i="12"/>
  <c r="L14" i="12"/>
  <c r="L96" i="12"/>
  <c r="L94" i="12"/>
  <c r="L95" i="12"/>
  <c r="L8" i="12"/>
  <c r="L7" i="12"/>
  <c r="L33" i="12"/>
  <c r="L23" i="12"/>
  <c r="C112" i="12" l="1"/>
  <c r="U117" i="2"/>
  <c r="AW117" i="2"/>
  <c r="C40" i="12"/>
  <c r="U45" i="2"/>
  <c r="U28" i="2"/>
  <c r="C23" i="12"/>
  <c r="C12" i="12"/>
  <c r="C114" i="12"/>
  <c r="U119" i="2"/>
  <c r="AW119" i="2"/>
  <c r="U49" i="2"/>
  <c r="C44" i="12"/>
  <c r="U42" i="2"/>
  <c r="C37" i="12"/>
  <c r="C102" i="12"/>
  <c r="AW107" i="2"/>
  <c r="U107" i="2"/>
  <c r="C60" i="12"/>
  <c r="U65" i="2"/>
  <c r="U20" i="2"/>
  <c r="C15" i="12"/>
  <c r="C110" i="12"/>
  <c r="AW115" i="2"/>
  <c r="U61" i="2"/>
  <c r="C56" i="12"/>
  <c r="C97" i="12"/>
  <c r="AW102" i="2"/>
  <c r="U53" i="2"/>
  <c r="C48" i="12"/>
  <c r="AW72" i="2"/>
  <c r="C67" i="12"/>
  <c r="U72" i="2"/>
  <c r="AW80" i="2"/>
  <c r="U37" i="2"/>
  <c r="Q122" i="2"/>
  <c r="X122" i="2"/>
  <c r="I117" i="12" s="1"/>
  <c r="P122" i="2"/>
  <c r="P114" i="2"/>
  <c r="X114" i="2"/>
  <c r="AN106" i="2"/>
  <c r="G101" i="12" s="1"/>
  <c r="P106" i="2"/>
  <c r="X106" i="2"/>
  <c r="X98" i="2"/>
  <c r="P98" i="2"/>
  <c r="AN90" i="2"/>
  <c r="G85" i="12" s="1"/>
  <c r="X90" i="2"/>
  <c r="P90" i="2"/>
  <c r="P82" i="2"/>
  <c r="X82" i="2"/>
  <c r="AO74" i="2"/>
  <c r="H69" i="12" s="1"/>
  <c r="X74" i="2"/>
  <c r="P74" i="2"/>
  <c r="P62" i="2"/>
  <c r="X62" i="2"/>
  <c r="P54" i="2"/>
  <c r="X54" i="2"/>
  <c r="I49" i="12" s="1"/>
  <c r="AO46" i="2"/>
  <c r="H41" i="12" s="1"/>
  <c r="P46" i="2"/>
  <c r="X46" i="2"/>
  <c r="AN38" i="2"/>
  <c r="G33" i="12" s="1"/>
  <c r="P38" i="2"/>
  <c r="X38" i="2"/>
  <c r="Q30" i="2"/>
  <c r="P30" i="2"/>
  <c r="X30" i="2"/>
  <c r="I25" i="12" s="1"/>
  <c r="Q22" i="2"/>
  <c r="P22" i="2"/>
  <c r="X22" i="2"/>
  <c r="D139" i="13" s="1"/>
  <c r="P14" i="2"/>
  <c r="X14" i="2"/>
  <c r="U109" i="2"/>
  <c r="I57" i="12"/>
  <c r="D199" i="13"/>
  <c r="AO121" i="2"/>
  <c r="H116" i="12" s="1"/>
  <c r="X121" i="2"/>
  <c r="P121" i="2"/>
  <c r="Q113" i="2"/>
  <c r="X113" i="2"/>
  <c r="P113" i="2"/>
  <c r="Q105" i="2"/>
  <c r="X105" i="2"/>
  <c r="P105" i="2"/>
  <c r="AO97" i="2"/>
  <c r="H92" i="12" s="1"/>
  <c r="X97" i="2"/>
  <c r="D336" i="13" s="1"/>
  <c r="P97" i="2"/>
  <c r="X89" i="2"/>
  <c r="D206" i="13" s="1"/>
  <c r="P89" i="2"/>
  <c r="AN81" i="2"/>
  <c r="G76" i="12" s="1"/>
  <c r="X81" i="2"/>
  <c r="P81" i="2"/>
  <c r="AO73" i="2"/>
  <c r="H68" i="12" s="1"/>
  <c r="X73" i="2"/>
  <c r="P73" i="2"/>
  <c r="P61" i="2"/>
  <c r="X61" i="2"/>
  <c r="AN53" i="2"/>
  <c r="G48" i="12" s="1"/>
  <c r="P53" i="2"/>
  <c r="X53" i="2"/>
  <c r="AN45" i="2"/>
  <c r="G40" i="12" s="1"/>
  <c r="P45" i="2"/>
  <c r="X45" i="2"/>
  <c r="D284" i="13" s="1"/>
  <c r="P37" i="2"/>
  <c r="X37" i="2"/>
  <c r="I32" i="12" s="1"/>
  <c r="Q29" i="2"/>
  <c r="P29" i="2"/>
  <c r="X29" i="2"/>
  <c r="D268" i="13" s="1"/>
  <c r="AN21" i="2"/>
  <c r="G16" i="12" s="1"/>
  <c r="P21" i="2"/>
  <c r="X21" i="2"/>
  <c r="AN13" i="2"/>
  <c r="G8" i="12" s="1"/>
  <c r="P13" i="2"/>
  <c r="X13" i="2"/>
  <c r="I8" i="12" s="1"/>
  <c r="AW109" i="2"/>
  <c r="AO128" i="2"/>
  <c r="H123" i="12" s="1"/>
  <c r="X128" i="2"/>
  <c r="D245" i="13" s="1"/>
  <c r="P128" i="2"/>
  <c r="X120" i="2"/>
  <c r="P120" i="2"/>
  <c r="AO112" i="2"/>
  <c r="H107" i="12" s="1"/>
  <c r="X112" i="2"/>
  <c r="P112" i="2"/>
  <c r="AN104" i="2"/>
  <c r="G99" i="12" s="1"/>
  <c r="X104" i="2"/>
  <c r="D343" i="13" s="1"/>
  <c r="P104" i="2"/>
  <c r="Q96" i="2"/>
  <c r="X96" i="2"/>
  <c r="P96" i="2"/>
  <c r="AO88" i="2"/>
  <c r="H83" i="12" s="1"/>
  <c r="X88" i="2"/>
  <c r="P88" i="2"/>
  <c r="AN80" i="2"/>
  <c r="G75" i="12" s="1"/>
  <c r="X80" i="2"/>
  <c r="D75" i="13" s="1"/>
  <c r="P80" i="2"/>
  <c r="Q72" i="2"/>
  <c r="X72" i="2"/>
  <c r="P72" i="2"/>
  <c r="AO60" i="2"/>
  <c r="H55" i="12" s="1"/>
  <c r="X60" i="2"/>
  <c r="P60" i="2"/>
  <c r="AN52" i="2"/>
  <c r="G47" i="12" s="1"/>
  <c r="X52" i="2"/>
  <c r="P52" i="2"/>
  <c r="P44" i="2"/>
  <c r="X44" i="2"/>
  <c r="D161" i="13" s="1"/>
  <c r="Q36" i="2"/>
  <c r="X36" i="2"/>
  <c r="P36" i="2"/>
  <c r="X28" i="2"/>
  <c r="P28" i="2"/>
  <c r="Q20" i="2"/>
  <c r="X20" i="2"/>
  <c r="P20" i="2"/>
  <c r="AN12" i="2"/>
  <c r="G7" i="12" s="1"/>
  <c r="X12" i="2"/>
  <c r="D7" i="13" s="1"/>
  <c r="P12" i="2"/>
  <c r="U59" i="2"/>
  <c r="AN127" i="2"/>
  <c r="G122" i="12" s="1"/>
  <c r="X127" i="2"/>
  <c r="P127" i="2"/>
  <c r="AN119" i="2"/>
  <c r="G114" i="12" s="1"/>
  <c r="X119" i="2"/>
  <c r="P119" i="2"/>
  <c r="X111" i="2"/>
  <c r="P111" i="2"/>
  <c r="X103" i="2"/>
  <c r="I98" i="12" s="1"/>
  <c r="P103" i="2"/>
  <c r="AO95" i="2"/>
  <c r="H90" i="12" s="1"/>
  <c r="X95" i="2"/>
  <c r="P95" i="2"/>
  <c r="Q87" i="2"/>
  <c r="X87" i="2"/>
  <c r="D326" i="13" s="1"/>
  <c r="P87" i="2"/>
  <c r="X79" i="2"/>
  <c r="D74" i="13" s="1"/>
  <c r="P79" i="2"/>
  <c r="X71" i="2"/>
  <c r="P71" i="2"/>
  <c r="Q59" i="2"/>
  <c r="X59" i="2"/>
  <c r="P59" i="2"/>
  <c r="AN51" i="2"/>
  <c r="G46" i="12" s="1"/>
  <c r="X51" i="2"/>
  <c r="D168" i="13" s="1"/>
  <c r="P51" i="2"/>
  <c r="AN43" i="2"/>
  <c r="G38" i="12" s="1"/>
  <c r="X43" i="2"/>
  <c r="P43" i="2"/>
  <c r="AO35" i="2"/>
  <c r="H30" i="12" s="1"/>
  <c r="X35" i="2"/>
  <c r="P35" i="2"/>
  <c r="X27" i="2"/>
  <c r="D266" i="13" s="1"/>
  <c r="P27" i="2"/>
  <c r="Q19" i="2"/>
  <c r="X19" i="2"/>
  <c r="I14" i="12" s="1"/>
  <c r="P19" i="2"/>
  <c r="X11" i="2"/>
  <c r="D6" i="13" s="1"/>
  <c r="P11" i="2"/>
  <c r="C92" i="12"/>
  <c r="AO126" i="2"/>
  <c r="H121" i="12" s="1"/>
  <c r="X126" i="2"/>
  <c r="P126" i="2"/>
  <c r="Q118" i="2"/>
  <c r="X118" i="2"/>
  <c r="D357" i="13" s="1"/>
  <c r="P118" i="2"/>
  <c r="AO110" i="2"/>
  <c r="H105" i="12" s="1"/>
  <c r="X110" i="2"/>
  <c r="D349" i="13" s="1"/>
  <c r="P110" i="2"/>
  <c r="AO102" i="2"/>
  <c r="H97" i="12" s="1"/>
  <c r="X102" i="2"/>
  <c r="P102" i="2"/>
  <c r="Q94" i="2"/>
  <c r="X94" i="2"/>
  <c r="P94" i="2"/>
  <c r="X86" i="2"/>
  <c r="P86" i="2"/>
  <c r="AN78" i="2"/>
  <c r="G73" i="12" s="1"/>
  <c r="X78" i="2"/>
  <c r="P78" i="2"/>
  <c r="Q66" i="2"/>
  <c r="P66" i="2"/>
  <c r="X66" i="2"/>
  <c r="D183" i="13" s="1"/>
  <c r="Q58" i="2"/>
  <c r="X58" i="2"/>
  <c r="I53" i="12" s="1"/>
  <c r="P58" i="2"/>
  <c r="AO50" i="2"/>
  <c r="H45" i="12" s="1"/>
  <c r="X50" i="2"/>
  <c r="P50" i="2"/>
  <c r="AO42" i="2"/>
  <c r="H37" i="12" s="1"/>
  <c r="X42" i="2"/>
  <c r="P42" i="2"/>
  <c r="AO34" i="2"/>
  <c r="H29" i="12" s="1"/>
  <c r="X34" i="2"/>
  <c r="P34" i="2"/>
  <c r="AN26" i="2"/>
  <c r="G21" i="12" s="1"/>
  <c r="X26" i="2"/>
  <c r="D21" i="13" s="1"/>
  <c r="P26" i="2"/>
  <c r="AO18" i="2"/>
  <c r="H13" i="12" s="1"/>
  <c r="P18" i="2"/>
  <c r="X18" i="2"/>
  <c r="AN125" i="2"/>
  <c r="G120" i="12" s="1"/>
  <c r="P125" i="2"/>
  <c r="X125" i="2"/>
  <c r="P117" i="2"/>
  <c r="X117" i="2"/>
  <c r="AN109" i="2"/>
  <c r="G104" i="12" s="1"/>
  <c r="P109" i="2"/>
  <c r="X109" i="2"/>
  <c r="P101" i="2"/>
  <c r="X101" i="2"/>
  <c r="P93" i="2"/>
  <c r="X93" i="2"/>
  <c r="Q85" i="2"/>
  <c r="P85" i="2"/>
  <c r="X85" i="2"/>
  <c r="Q77" i="2"/>
  <c r="P77" i="2"/>
  <c r="X77" i="2"/>
  <c r="Q65" i="2"/>
  <c r="P65" i="2"/>
  <c r="X65" i="2"/>
  <c r="Q57" i="2"/>
  <c r="P57" i="2"/>
  <c r="X57" i="2"/>
  <c r="AO49" i="2"/>
  <c r="H44" i="12" s="1"/>
  <c r="P49" i="2"/>
  <c r="X49" i="2"/>
  <c r="D166" i="13" s="1"/>
  <c r="P41" i="2"/>
  <c r="X41" i="2"/>
  <c r="I36" i="12" s="1"/>
  <c r="P33" i="2"/>
  <c r="X33" i="2"/>
  <c r="AN25" i="2"/>
  <c r="G20" i="12" s="1"/>
  <c r="P25" i="2"/>
  <c r="X25" i="2"/>
  <c r="AO17" i="2"/>
  <c r="H12" i="12" s="1"/>
  <c r="P17" i="2"/>
  <c r="X17" i="2"/>
  <c r="D274" i="13"/>
  <c r="D310" i="13"/>
  <c r="I74" i="12"/>
  <c r="I114" i="12"/>
  <c r="C70" i="12"/>
  <c r="P124" i="2"/>
  <c r="X124" i="2"/>
  <c r="AN116" i="2"/>
  <c r="G111" i="12" s="1"/>
  <c r="P116" i="2"/>
  <c r="X116" i="2"/>
  <c r="AO108" i="2"/>
  <c r="H103" i="12" s="1"/>
  <c r="P108" i="2"/>
  <c r="X108" i="2"/>
  <c r="AO100" i="2"/>
  <c r="H95" i="12" s="1"/>
  <c r="P100" i="2"/>
  <c r="X100" i="2"/>
  <c r="P92" i="2"/>
  <c r="X92" i="2"/>
  <c r="D209" i="13" s="1"/>
  <c r="AO84" i="2"/>
  <c r="H79" i="12" s="1"/>
  <c r="P84" i="2"/>
  <c r="X84" i="2"/>
  <c r="AN76" i="2"/>
  <c r="G71" i="12" s="1"/>
  <c r="P76" i="2"/>
  <c r="X76" i="2"/>
  <c r="P64" i="2"/>
  <c r="X64" i="2"/>
  <c r="Q56" i="2"/>
  <c r="P56" i="2"/>
  <c r="X56" i="2"/>
  <c r="D295" i="13" s="1"/>
  <c r="AN48" i="2"/>
  <c r="G43" i="12" s="1"/>
  <c r="P48" i="2"/>
  <c r="X48" i="2"/>
  <c r="AO40" i="2"/>
  <c r="H35" i="12" s="1"/>
  <c r="P40" i="2"/>
  <c r="X40" i="2"/>
  <c r="Q32" i="2"/>
  <c r="P32" i="2"/>
  <c r="X32" i="2"/>
  <c r="D271" i="13" s="1"/>
  <c r="AN24" i="2"/>
  <c r="G19" i="12" s="1"/>
  <c r="P24" i="2"/>
  <c r="X24" i="2"/>
  <c r="D141" i="13" s="1"/>
  <c r="Q16" i="2"/>
  <c r="P16" i="2"/>
  <c r="X16" i="2"/>
  <c r="D255" i="13" s="1"/>
  <c r="U97" i="2"/>
  <c r="U80" i="2"/>
  <c r="U24" i="2"/>
  <c r="D31" i="13"/>
  <c r="C105" i="12"/>
  <c r="P123" i="2"/>
  <c r="X123" i="2"/>
  <c r="D362" i="13" s="1"/>
  <c r="P115" i="2"/>
  <c r="X115" i="2"/>
  <c r="I110" i="12" s="1"/>
  <c r="AN107" i="2"/>
  <c r="G102" i="12" s="1"/>
  <c r="P107" i="2"/>
  <c r="X107" i="2"/>
  <c r="D346" i="13" s="1"/>
  <c r="P99" i="2"/>
  <c r="X99" i="2"/>
  <c r="I94" i="12" s="1"/>
  <c r="AN91" i="2"/>
  <c r="G86" i="12" s="1"/>
  <c r="P91" i="2"/>
  <c r="X91" i="2"/>
  <c r="D208" i="13" s="1"/>
  <c r="AO83" i="2"/>
  <c r="H78" i="12" s="1"/>
  <c r="P83" i="2"/>
  <c r="X83" i="2"/>
  <c r="D200" i="13" s="1"/>
  <c r="AO75" i="2"/>
  <c r="H70" i="12" s="1"/>
  <c r="P75" i="2"/>
  <c r="X75" i="2"/>
  <c r="AN63" i="2"/>
  <c r="G58" i="12" s="1"/>
  <c r="P63" i="2"/>
  <c r="X63" i="2"/>
  <c r="D302" i="13" s="1"/>
  <c r="AN55" i="2"/>
  <c r="G50" i="12" s="1"/>
  <c r="P55" i="2"/>
  <c r="X55" i="2"/>
  <c r="P47" i="2"/>
  <c r="X47" i="2"/>
  <c r="D164" i="13" s="1"/>
  <c r="AO39" i="2"/>
  <c r="H34" i="12" s="1"/>
  <c r="P39" i="2"/>
  <c r="X39" i="2"/>
  <c r="Q31" i="2"/>
  <c r="P31" i="2"/>
  <c r="X31" i="2"/>
  <c r="AO23" i="2"/>
  <c r="H18" i="12" s="1"/>
  <c r="P23" i="2"/>
  <c r="X23" i="2"/>
  <c r="D18" i="13" s="1"/>
  <c r="AN15" i="2"/>
  <c r="G10" i="12" s="1"/>
  <c r="P15" i="2"/>
  <c r="X15" i="2"/>
  <c r="O11" i="2"/>
  <c r="F6" i="12" s="1"/>
  <c r="O7" i="2"/>
  <c r="F2" i="12" s="1"/>
  <c r="C41" i="12"/>
  <c r="U46" i="2"/>
  <c r="U12" i="2"/>
  <c r="C7" i="12"/>
  <c r="C100" i="12"/>
  <c r="AW105" i="2"/>
  <c r="U105" i="2"/>
  <c r="C122" i="12"/>
  <c r="AW127" i="2"/>
  <c r="U127" i="2"/>
  <c r="U50" i="2"/>
  <c r="C45" i="12"/>
  <c r="C34" i="12"/>
  <c r="U39" i="2"/>
  <c r="U96" i="2"/>
  <c r="C91" i="12"/>
  <c r="AW96" i="2"/>
  <c r="U54" i="2"/>
  <c r="C49" i="12"/>
  <c r="C33" i="12"/>
  <c r="U38" i="2"/>
  <c r="C108" i="12"/>
  <c r="U113" i="2"/>
  <c r="AW113" i="2"/>
  <c r="C25" i="12"/>
  <c r="U30" i="2"/>
  <c r="C30" i="12"/>
  <c r="U35" i="2"/>
  <c r="U88" i="2"/>
  <c r="AW88" i="2"/>
  <c r="C83" i="12"/>
  <c r="C55" i="12"/>
  <c r="U60" i="2"/>
  <c r="C42" i="12"/>
  <c r="U47" i="2"/>
  <c r="C113" i="12"/>
  <c r="U118" i="2"/>
  <c r="AW118" i="2"/>
  <c r="U64" i="2"/>
  <c r="C59" i="12"/>
  <c r="C53" i="12"/>
  <c r="C16" i="12"/>
  <c r="U21" i="2"/>
  <c r="C81" i="12"/>
  <c r="U86" i="2"/>
  <c r="AW86" i="2"/>
  <c r="C94" i="12"/>
  <c r="AW99" i="2"/>
  <c r="AW81" i="2"/>
  <c r="C76" i="12"/>
  <c r="U81" i="2"/>
  <c r="AW114" i="2"/>
  <c r="U114" i="2"/>
  <c r="C57" i="12"/>
  <c r="U62" i="2"/>
  <c r="C20" i="12"/>
  <c r="C6" i="12"/>
  <c r="U11" i="2"/>
  <c r="C77" i="12"/>
  <c r="U82" i="2"/>
  <c r="U91" i="2"/>
  <c r="AW91" i="2"/>
  <c r="U106" i="2"/>
  <c r="AW106" i="2"/>
  <c r="C116" i="12"/>
  <c r="AW121" i="2"/>
  <c r="C24" i="12"/>
  <c r="U29" i="2"/>
  <c r="C73" i="12"/>
  <c r="AW78" i="2"/>
  <c r="U78" i="2"/>
  <c r="C117" i="12"/>
  <c r="AW122" i="2"/>
  <c r="C38" i="12"/>
  <c r="U43" i="2"/>
  <c r="C29" i="12"/>
  <c r="U34" i="2"/>
  <c r="U73" i="2"/>
  <c r="C68" i="12"/>
  <c r="AW73" i="2"/>
  <c r="C79" i="12"/>
  <c r="U84" i="2"/>
  <c r="AW84" i="2"/>
  <c r="C118" i="12"/>
  <c r="U123" i="2"/>
  <c r="U93" i="2"/>
  <c r="AW111" i="2"/>
  <c r="U19" i="2"/>
  <c r="U76" i="2"/>
  <c r="U111" i="2"/>
  <c r="U41" i="2"/>
  <c r="U115" i="2"/>
  <c r="AW76" i="2"/>
  <c r="O69" i="2"/>
  <c r="F64" i="12" s="1"/>
  <c r="O8" i="2"/>
  <c r="O10" i="2"/>
  <c r="O9" i="2"/>
  <c r="U102" i="2"/>
  <c r="U94" i="2"/>
  <c r="U14" i="2"/>
  <c r="AW94" i="2"/>
  <c r="O12" i="2"/>
  <c r="F7" i="12" s="1"/>
  <c r="O70" i="2"/>
  <c r="F65" i="12" s="1"/>
  <c r="AV69" i="2"/>
  <c r="AW69" i="2" s="1"/>
  <c r="W129" i="2"/>
  <c r="K19" i="1" s="1"/>
  <c r="K3" i="7" s="1"/>
  <c r="AN19" i="2"/>
  <c r="G14" i="12" s="1"/>
  <c r="W67" i="2"/>
  <c r="E19" i="1" s="1"/>
  <c r="C2" i="12"/>
  <c r="T7" i="2"/>
  <c r="T8" i="2" s="1"/>
  <c r="I66" i="12"/>
  <c r="F27" i="12"/>
  <c r="F102" i="12"/>
  <c r="AO15" i="2"/>
  <c r="H10" i="12" s="1"/>
  <c r="Q112" i="2"/>
  <c r="F27" i="14"/>
  <c r="D304" i="13"/>
  <c r="Q25" i="2"/>
  <c r="F24" i="12"/>
  <c r="F4" i="14"/>
  <c r="F19" i="14"/>
  <c r="A2" i="11"/>
  <c r="F114" i="12"/>
  <c r="AO59" i="2"/>
  <c r="H54" i="12" s="1"/>
  <c r="Q48" i="2"/>
  <c r="B17" i="14"/>
  <c r="Q49" i="2"/>
  <c r="AN75" i="2"/>
  <c r="G70" i="12" s="1"/>
  <c r="F16" i="14"/>
  <c r="F110" i="12"/>
  <c r="F99" i="12"/>
  <c r="AO13" i="2"/>
  <c r="H8" i="12" s="1"/>
  <c r="F36" i="12"/>
  <c r="F25" i="14"/>
  <c r="Q91" i="2"/>
  <c r="C24" i="14"/>
  <c r="AO45" i="2"/>
  <c r="H40" i="12" s="1"/>
  <c r="AO65" i="2"/>
  <c r="H60" i="12" s="1"/>
  <c r="D318" i="13"/>
  <c r="F3" i="14"/>
  <c r="D24" i="13"/>
  <c r="AO12" i="2"/>
  <c r="H7" i="12" s="1"/>
  <c r="F94" i="12"/>
  <c r="AN65" i="2"/>
  <c r="G60" i="12" s="1"/>
  <c r="F31" i="12"/>
  <c r="F39" i="12"/>
  <c r="AN95" i="2"/>
  <c r="G90" i="12" s="1"/>
  <c r="AN72" i="2"/>
  <c r="G67" i="12" s="1"/>
  <c r="B10" i="14"/>
  <c r="AN59" i="2"/>
  <c r="G54" i="12" s="1"/>
  <c r="AN112" i="2"/>
  <c r="G107" i="12" s="1"/>
  <c r="Q15" i="2"/>
  <c r="Q46" i="2"/>
  <c r="AO52" i="2"/>
  <c r="H47" i="12" s="1"/>
  <c r="B5" i="14"/>
  <c r="AN31" i="2"/>
  <c r="G26" i="12" s="1"/>
  <c r="AN40" i="2"/>
  <c r="G35" i="12" s="1"/>
  <c r="AN94" i="2"/>
  <c r="G89" i="12" s="1"/>
  <c r="AO106" i="2"/>
  <c r="H101" i="12" s="1"/>
  <c r="AO22" i="2"/>
  <c r="H17" i="12" s="1"/>
  <c r="Q107" i="2"/>
  <c r="AO36" i="2"/>
  <c r="H31" i="12" s="1"/>
  <c r="AN36" i="2"/>
  <c r="G31" i="12" s="1"/>
  <c r="B18" i="14"/>
  <c r="AO48" i="2"/>
  <c r="H43" i="12" s="1"/>
  <c r="AO25" i="2"/>
  <c r="H20" i="12" s="1"/>
  <c r="AO107" i="2"/>
  <c r="H102" i="12" s="1"/>
  <c r="D222" i="13"/>
  <c r="AN22" i="2"/>
  <c r="G17" i="12" s="1"/>
  <c r="Q110" i="2"/>
  <c r="AO104" i="2"/>
  <c r="H99" i="12" s="1"/>
  <c r="Q97" i="2"/>
  <c r="I7" i="4"/>
  <c r="I8" i="4"/>
  <c r="F72" i="12"/>
  <c r="Q80" i="2"/>
  <c r="F17" i="12"/>
  <c r="Q24" i="2"/>
  <c r="F26" i="14"/>
  <c r="F18" i="14"/>
  <c r="F9" i="12"/>
  <c r="AO31" i="2"/>
  <c r="H26" i="12" s="1"/>
  <c r="D301" i="13"/>
  <c r="Q13" i="2"/>
  <c r="F53" i="12"/>
  <c r="AO72" i="2"/>
  <c r="H67" i="12" s="1"/>
  <c r="F24" i="14"/>
  <c r="F58" i="12"/>
  <c r="AN126" i="2"/>
  <c r="G121" i="12" s="1"/>
  <c r="Q43" i="2"/>
  <c r="C23" i="14"/>
  <c r="AO43" i="2"/>
  <c r="H38" i="12" s="1"/>
  <c r="C2" i="14"/>
  <c r="F13" i="14"/>
  <c r="AO80" i="2"/>
  <c r="H75" i="12" s="1"/>
  <c r="AO118" i="2"/>
  <c r="H113" i="12" s="1"/>
  <c r="Q21" i="2"/>
  <c r="AO53" i="2"/>
  <c r="H48" i="12" s="1"/>
  <c r="Q126" i="2"/>
  <c r="F23" i="14"/>
  <c r="I77" i="12"/>
  <c r="D297" i="13"/>
  <c r="AN56" i="2"/>
  <c r="G51" i="12" s="1"/>
  <c r="F78" i="12"/>
  <c r="Q45" i="2"/>
  <c r="Q12" i="2"/>
  <c r="Q42" i="2"/>
  <c r="D196" i="13"/>
  <c r="I71" i="12"/>
  <c r="B13" i="14"/>
  <c r="B9" i="14"/>
  <c r="AN100" i="2"/>
  <c r="G95" i="12" s="1"/>
  <c r="Q88" i="2"/>
  <c r="D179" i="13"/>
  <c r="AN110" i="2"/>
  <c r="G105" i="12" s="1"/>
  <c r="AO127" i="2"/>
  <c r="H122" i="12" s="1"/>
  <c r="D57" i="13"/>
  <c r="AN16" i="2"/>
  <c r="G11" i="12" s="1"/>
  <c r="AN42" i="2"/>
  <c r="G37" i="12" s="1"/>
  <c r="Q52" i="2"/>
  <c r="AN97" i="2"/>
  <c r="G92" i="12" s="1"/>
  <c r="Q104" i="2"/>
  <c r="Q81" i="2"/>
  <c r="Q95" i="2"/>
  <c r="F86" i="12"/>
  <c r="AO85" i="2"/>
  <c r="H80" i="12" s="1"/>
  <c r="AN60" i="2"/>
  <c r="G55" i="12" s="1"/>
  <c r="Q53" i="2"/>
  <c r="AN49" i="2"/>
  <c r="G44" i="12" s="1"/>
  <c r="F116" i="12"/>
  <c r="AO16" i="2"/>
  <c r="H11" i="12" s="1"/>
  <c r="Q60" i="2"/>
  <c r="F49" i="12"/>
  <c r="F25" i="12"/>
  <c r="B27" i="14"/>
  <c r="B24" i="14"/>
  <c r="Q100" i="2"/>
  <c r="AN88" i="2"/>
  <c r="G83" i="12" s="1"/>
  <c r="Q127" i="2"/>
  <c r="D180" i="13"/>
  <c r="F117" i="12"/>
  <c r="F74" i="12"/>
  <c r="F11" i="12"/>
  <c r="F57" i="12"/>
  <c r="AO91" i="2"/>
  <c r="H86" i="12" s="1"/>
  <c r="D264" i="13"/>
  <c r="F73" i="12"/>
  <c r="Q123" i="2"/>
  <c r="AO123" i="2"/>
  <c r="H118" i="12" s="1"/>
  <c r="AO115" i="2"/>
  <c r="H110" i="12" s="1"/>
  <c r="Q115" i="2"/>
  <c r="AN115" i="2"/>
  <c r="G110" i="12" s="1"/>
  <c r="AO98" i="2"/>
  <c r="H93" i="12" s="1"/>
  <c r="AN98" i="2"/>
  <c r="G93" i="12" s="1"/>
  <c r="Q98" i="2"/>
  <c r="Q93" i="2"/>
  <c r="AN93" i="2"/>
  <c r="G88" i="12" s="1"/>
  <c r="AO93" i="2"/>
  <c r="H88" i="12" s="1"/>
  <c r="AN89" i="2"/>
  <c r="G84" i="12" s="1"/>
  <c r="Q89" i="2"/>
  <c r="AO89" i="2"/>
  <c r="H84" i="12" s="1"/>
  <c r="Q82" i="2"/>
  <c r="AO82" i="2"/>
  <c r="H77" i="12" s="1"/>
  <c r="Q64" i="2"/>
  <c r="AO64" i="2"/>
  <c r="H59" i="12" s="1"/>
  <c r="AN82" i="2"/>
  <c r="G77" i="12" s="1"/>
  <c r="F101" i="12"/>
  <c r="D223" i="13"/>
  <c r="F108" i="12"/>
  <c r="Q27" i="2"/>
  <c r="AN27" i="2"/>
  <c r="G22" i="12" s="1"/>
  <c r="AO20" i="2"/>
  <c r="H15" i="12" s="1"/>
  <c r="AN20" i="2"/>
  <c r="G15" i="12" s="1"/>
  <c r="AN64" i="2"/>
  <c r="G59" i="12" s="1"/>
  <c r="AN41" i="2"/>
  <c r="G36" i="12" s="1"/>
  <c r="Q41" i="2"/>
  <c r="AO41" i="2"/>
  <c r="H36" i="12" s="1"/>
  <c r="Q33" i="2"/>
  <c r="AO33" i="2"/>
  <c r="H28" i="12" s="1"/>
  <c r="I73" i="12"/>
  <c r="D317" i="13"/>
  <c r="AO71" i="2"/>
  <c r="H66" i="12" s="1"/>
  <c r="AN71" i="2"/>
  <c r="G66" i="12" s="1"/>
  <c r="Q71" i="2"/>
  <c r="AN123" i="2"/>
  <c r="G118" i="12" s="1"/>
  <c r="C4" i="14"/>
  <c r="C16" i="14"/>
  <c r="C17" i="14"/>
  <c r="C12" i="14"/>
  <c r="F8" i="12"/>
  <c r="D153" i="13"/>
  <c r="I31" i="12"/>
  <c r="D275" i="13"/>
  <c r="I39" i="12"/>
  <c r="F51" i="12"/>
  <c r="I55" i="12"/>
  <c r="F55" i="12"/>
  <c r="F69" i="12"/>
  <c r="F80" i="12"/>
  <c r="D95" i="13"/>
  <c r="F95" i="12"/>
  <c r="AN47" i="2"/>
  <c r="G42" i="12" s="1"/>
  <c r="Q47" i="2"/>
  <c r="AN14" i="2"/>
  <c r="G9" i="12" s="1"/>
  <c r="AO14" i="2"/>
  <c r="H9" i="12" s="1"/>
  <c r="Q14" i="2"/>
  <c r="AO56" i="2"/>
  <c r="H51" i="12" s="1"/>
  <c r="AN77" i="2"/>
  <c r="G72" i="12" s="1"/>
  <c r="D146" i="13"/>
  <c r="Q40" i="2"/>
  <c r="AN85" i="2"/>
  <c r="G80" i="12" s="1"/>
  <c r="AO63" i="2"/>
  <c r="H58" i="12" s="1"/>
  <c r="AN73" i="2"/>
  <c r="G68" i="12" s="1"/>
  <c r="F66" i="12"/>
  <c r="AO81" i="2"/>
  <c r="H76" i="12" s="1"/>
  <c r="F17" i="14"/>
  <c r="D321" i="13"/>
  <c r="AO77" i="2"/>
  <c r="H72" i="12" s="1"/>
  <c r="I24" i="12"/>
  <c r="AO19" i="2"/>
  <c r="H14" i="12" s="1"/>
  <c r="AN46" i="2"/>
  <c r="G41" i="12" s="1"/>
  <c r="F32" i="12"/>
  <c r="Q63" i="2"/>
  <c r="Q73" i="2"/>
  <c r="D77" i="13"/>
  <c r="F77" i="12"/>
  <c r="A8" i="4"/>
  <c r="D277" i="13"/>
  <c r="I33" i="12"/>
  <c r="D155" i="13"/>
  <c r="I18" i="12"/>
  <c r="D140" i="13"/>
  <c r="F29" i="12"/>
  <c r="D151" i="13"/>
  <c r="F48" i="12"/>
  <c r="F109" i="12"/>
  <c r="Q114" i="2"/>
  <c r="AO114" i="2"/>
  <c r="H109" i="12" s="1"/>
  <c r="AN61" i="2"/>
  <c r="G56" i="12" s="1"/>
  <c r="AO61" i="2"/>
  <c r="H56" i="12" s="1"/>
  <c r="AO38" i="2"/>
  <c r="H33" i="12" s="1"/>
  <c r="Q38" i="2"/>
  <c r="AN28" i="2"/>
  <c r="G23" i="12" s="1"/>
  <c r="AO28" i="2"/>
  <c r="H23" i="12" s="1"/>
  <c r="AO11" i="2"/>
  <c r="H6" i="12" s="1"/>
  <c r="AN11" i="2"/>
  <c r="G6" i="12" s="1"/>
  <c r="AN114" i="2"/>
  <c r="G109" i="12" s="1"/>
  <c r="F18" i="12"/>
  <c r="AO24" i="2"/>
  <c r="H19" i="12" s="1"/>
  <c r="Q28" i="2"/>
  <c r="F82" i="12"/>
  <c r="D82" i="13"/>
  <c r="F89" i="12"/>
  <c r="AN57" i="2"/>
  <c r="G52" i="12" s="1"/>
  <c r="AO57" i="2"/>
  <c r="H52" i="12" s="1"/>
  <c r="Q37" i="2"/>
  <c r="AO37" i="2"/>
  <c r="H32" i="12" s="1"/>
  <c r="AO30" i="2"/>
  <c r="H25" i="12" s="1"/>
  <c r="AN30" i="2"/>
  <c r="G25" i="12" s="1"/>
  <c r="AN17" i="2"/>
  <c r="G12" i="12" s="1"/>
  <c r="Q17" i="2"/>
  <c r="B12" i="14"/>
  <c r="B20" i="14"/>
  <c r="B26" i="14"/>
  <c r="Q51" i="2"/>
  <c r="I52" i="12"/>
  <c r="F96" i="12"/>
  <c r="F33" i="12"/>
  <c r="AN33" i="2"/>
  <c r="G28" i="12" s="1"/>
  <c r="F30" i="12"/>
  <c r="B11" i="14"/>
  <c r="B6" i="14"/>
  <c r="D195" i="13"/>
  <c r="D73" i="13"/>
  <c r="C27" i="14"/>
  <c r="C9" i="14"/>
  <c r="D194" i="13"/>
  <c r="D316" i="13"/>
  <c r="F83" i="12"/>
  <c r="F87" i="12"/>
  <c r="F111" i="12"/>
  <c r="F115" i="12"/>
  <c r="F119" i="12"/>
  <c r="AO103" i="2"/>
  <c r="H98" i="12" s="1"/>
  <c r="Q103" i="2"/>
  <c r="AN103" i="2"/>
  <c r="G98" i="12" s="1"/>
  <c r="AO99" i="2"/>
  <c r="H94" i="12" s="1"/>
  <c r="Q99" i="2"/>
  <c r="AN99" i="2"/>
  <c r="G94" i="12" s="1"/>
  <c r="AN96" i="2"/>
  <c r="G91" i="12" s="1"/>
  <c r="AO96" i="2"/>
  <c r="H91" i="12" s="1"/>
  <c r="AO94" i="2"/>
  <c r="H89" i="12" s="1"/>
  <c r="F14" i="12"/>
  <c r="AN101" i="2"/>
  <c r="G96" i="12" s="1"/>
  <c r="Q101" i="2"/>
  <c r="AO101" i="2"/>
  <c r="H96" i="12" s="1"/>
  <c r="AN83" i="2"/>
  <c r="G78" i="12" s="1"/>
  <c r="Q83" i="2"/>
  <c r="AO21" i="2"/>
  <c r="H16" i="12" s="1"/>
  <c r="Q75" i="2"/>
  <c r="F19" i="12"/>
  <c r="AO124" i="2"/>
  <c r="H119" i="12" s="1"/>
  <c r="Q124" i="2"/>
  <c r="AN117" i="2"/>
  <c r="G112" i="12" s="1"/>
  <c r="Q117" i="2"/>
  <c r="AO117" i="2"/>
  <c r="H112" i="12" s="1"/>
  <c r="B25" i="14"/>
  <c r="B4" i="14"/>
  <c r="B19" i="14"/>
  <c r="B16" i="14"/>
  <c r="AO51" i="2"/>
  <c r="H46" i="12" s="1"/>
  <c r="Q61" i="2"/>
  <c r="AN37" i="2"/>
  <c r="G32" i="12" s="1"/>
  <c r="AO27" i="2"/>
  <c r="H22" i="12" s="1"/>
  <c r="I41" i="12"/>
  <c r="AO47" i="2"/>
  <c r="H42" i="12" s="1"/>
  <c r="F41" i="12"/>
  <c r="D41" i="13"/>
  <c r="AN124" i="2"/>
  <c r="G119" i="12" s="1"/>
  <c r="Q11" i="2"/>
  <c r="F105" i="12"/>
  <c r="F44" i="12"/>
  <c r="F91" i="12"/>
  <c r="I112" i="12"/>
  <c r="F112" i="12"/>
  <c r="F123" i="12"/>
  <c r="Q128" i="2"/>
  <c r="AN128" i="2"/>
  <c r="G123" i="12" s="1"/>
  <c r="AO119" i="2"/>
  <c r="H114" i="12" s="1"/>
  <c r="Q119" i="2"/>
  <c r="AO105" i="2"/>
  <c r="H100" i="12" s="1"/>
  <c r="AN105" i="2"/>
  <c r="G100" i="12" s="1"/>
  <c r="AN102" i="2"/>
  <c r="G97" i="12" s="1"/>
  <c r="Q102" i="2"/>
  <c r="AN87" i="2"/>
  <c r="G82" i="12" s="1"/>
  <c r="AO87" i="2"/>
  <c r="H82" i="12" s="1"/>
  <c r="AN84" i="2"/>
  <c r="G79" i="12" s="1"/>
  <c r="Q84" i="2"/>
  <c r="F11" i="14"/>
  <c r="F2" i="14"/>
  <c r="D218" i="13"/>
  <c r="D338" i="13"/>
  <c r="F12" i="12"/>
  <c r="D16" i="13"/>
  <c r="F16" i="12"/>
  <c r="F23" i="12"/>
  <c r="AO120" i="2"/>
  <c r="H115" i="12" s="1"/>
  <c r="AN120" i="2"/>
  <c r="G115" i="12" s="1"/>
  <c r="Q120" i="2"/>
  <c r="AN92" i="2"/>
  <c r="G87" i="12" s="1"/>
  <c r="Q92" i="2"/>
  <c r="D340" i="13"/>
  <c r="D94" i="13"/>
  <c r="D270" i="13"/>
  <c r="D66" i="13"/>
  <c r="D93" i="13"/>
  <c r="F93" i="12"/>
  <c r="M3" i="7"/>
  <c r="Q3" i="7" s="1"/>
  <c r="Q23" i="1"/>
  <c r="T26" i="1" s="1"/>
  <c r="D33" i="13"/>
  <c r="D96" i="13"/>
  <c r="Q108" i="2"/>
  <c r="AN113" i="2"/>
  <c r="G108" i="12" s="1"/>
  <c r="F28" i="12"/>
  <c r="D32" i="13"/>
  <c r="F35" i="12"/>
  <c r="F43" i="12"/>
  <c r="F46" i="12"/>
  <c r="F67" i="12"/>
  <c r="D322" i="13"/>
  <c r="I78" i="12"/>
  <c r="AO90" i="2"/>
  <c r="H85" i="12" s="1"/>
  <c r="Q90" i="2"/>
  <c r="Q76" i="2"/>
  <c r="AO76" i="2"/>
  <c r="H71" i="12" s="1"/>
  <c r="Q74" i="2"/>
  <c r="AN74" i="2"/>
  <c r="G69" i="12" s="1"/>
  <c r="AN58" i="2"/>
  <c r="G53" i="12" s="1"/>
  <c r="AO58" i="2"/>
  <c r="H53" i="12" s="1"/>
  <c r="Q54" i="2"/>
  <c r="AO54" i="2"/>
  <c r="H49" i="12" s="1"/>
  <c r="AN54" i="2"/>
  <c r="G49" i="12" s="1"/>
  <c r="AO44" i="2"/>
  <c r="H39" i="12" s="1"/>
  <c r="Q44" i="2"/>
  <c r="AN44" i="2"/>
  <c r="G39" i="12" s="1"/>
  <c r="AN34" i="2"/>
  <c r="G29" i="12" s="1"/>
  <c r="Q34" i="2"/>
  <c r="AO116" i="2"/>
  <c r="H111" i="12" s="1"/>
  <c r="Q116" i="2"/>
  <c r="Q111" i="2"/>
  <c r="AN111" i="2"/>
  <c r="G106" i="12" s="1"/>
  <c r="AO111" i="2"/>
  <c r="H106" i="12" s="1"/>
  <c r="AN108" i="2"/>
  <c r="G103" i="12" s="1"/>
  <c r="D102" i="13"/>
  <c r="I96" i="12"/>
  <c r="D188" i="13"/>
  <c r="AN118" i="2"/>
  <c r="G113" i="12" s="1"/>
  <c r="AO113" i="2"/>
  <c r="H108" i="12" s="1"/>
  <c r="F84" i="12"/>
  <c r="D11" i="13"/>
  <c r="I11" i="12"/>
  <c r="D133" i="13"/>
  <c r="F15" i="12"/>
  <c r="F22" i="12"/>
  <c r="F47" i="12"/>
  <c r="F104" i="12"/>
  <c r="Q121" i="2"/>
  <c r="AN121" i="2"/>
  <c r="G116" i="12" s="1"/>
  <c r="AO109" i="2"/>
  <c r="H104" i="12" s="1"/>
  <c r="Q109" i="2"/>
  <c r="Q106" i="2"/>
  <c r="AO92" i="2"/>
  <c r="H87" i="12" s="1"/>
  <c r="AN86" i="2"/>
  <c r="G81" i="12" s="1"/>
  <c r="AO86" i="2"/>
  <c r="H81" i="12" s="1"/>
  <c r="Q86" i="2"/>
  <c r="Q79" i="2"/>
  <c r="AN79" i="2"/>
  <c r="G74" i="12" s="1"/>
  <c r="AO79" i="2"/>
  <c r="H74" i="12" s="1"/>
  <c r="AN66" i="2"/>
  <c r="G61" i="12" s="1"/>
  <c r="AO66" i="2"/>
  <c r="H61" i="12" s="1"/>
  <c r="Q62" i="2"/>
  <c r="AN62" i="2"/>
  <c r="G57" i="12" s="1"/>
  <c r="AO62" i="2"/>
  <c r="H57" i="12" s="1"/>
  <c r="AN50" i="2"/>
  <c r="G45" i="12" s="1"/>
  <c r="Q50" i="2"/>
  <c r="C11" i="14"/>
  <c r="C3" i="14"/>
  <c r="F10" i="12"/>
  <c r="F34" i="12"/>
  <c r="F38" i="12"/>
  <c r="F107" i="12"/>
  <c r="Q125" i="2"/>
  <c r="AO125" i="2"/>
  <c r="H120" i="12" s="1"/>
  <c r="AO122" i="2"/>
  <c r="H117" i="12" s="1"/>
  <c r="AN122" i="2"/>
  <c r="G117" i="12" s="1"/>
  <c r="Q55" i="2"/>
  <c r="AO55" i="2"/>
  <c r="H50" i="12" s="1"/>
  <c r="AN39" i="2"/>
  <c r="G34" i="12" s="1"/>
  <c r="Q39" i="2"/>
  <c r="Q35" i="2"/>
  <c r="AN35" i="2"/>
  <c r="G30" i="12" s="1"/>
  <c r="AO29" i="2"/>
  <c r="H24" i="12" s="1"/>
  <c r="AN29" i="2"/>
  <c r="G24" i="12" s="1"/>
  <c r="AN18" i="2"/>
  <c r="G13" i="12" s="1"/>
  <c r="Q18" i="2"/>
  <c r="B23" i="14"/>
  <c r="B3" i="14"/>
  <c r="F37" i="12"/>
  <c r="F59" i="12"/>
  <c r="D303" i="13"/>
  <c r="F68" i="12"/>
  <c r="D72" i="13"/>
  <c r="I72" i="12"/>
  <c r="F106" i="12"/>
  <c r="D228" i="13"/>
  <c r="Q78" i="2"/>
  <c r="AO78" i="2"/>
  <c r="H73" i="12" s="1"/>
  <c r="AO32" i="2"/>
  <c r="H27" i="12" s="1"/>
  <c r="AN32" i="2"/>
  <c r="G27" i="12" s="1"/>
  <c r="AO26" i="2"/>
  <c r="H21" i="12" s="1"/>
  <c r="Q26" i="2"/>
  <c r="D17" i="13"/>
  <c r="C22" i="12"/>
  <c r="U27" i="2"/>
  <c r="U22" i="2"/>
  <c r="D154" i="13"/>
  <c r="D276" i="13"/>
  <c r="D285" i="13"/>
  <c r="D163" i="13"/>
  <c r="F50" i="12"/>
  <c r="F56" i="12"/>
  <c r="D58" i="13"/>
  <c r="F76" i="12"/>
  <c r="F79" i="12"/>
  <c r="D253" i="13"/>
  <c r="D9" i="13"/>
  <c r="D147" i="13"/>
  <c r="D25" i="13"/>
  <c r="D269" i="13"/>
  <c r="I116" i="12"/>
  <c r="D238" i="13"/>
  <c r="D44" i="13"/>
  <c r="I9" i="12"/>
  <c r="D360" i="13"/>
  <c r="D36" i="13"/>
  <c r="D280" i="13"/>
  <c r="D158" i="13"/>
  <c r="D131" i="13"/>
  <c r="I17" i="12"/>
  <c r="D116" i="13"/>
  <c r="D114" i="13"/>
  <c r="D358" i="13"/>
  <c r="D236" i="13"/>
  <c r="D175" i="13"/>
  <c r="I30" i="12"/>
  <c r="D152" i="13"/>
  <c r="D30" i="13"/>
  <c r="D330" i="13"/>
  <c r="C13" i="14"/>
  <c r="C18" i="14"/>
  <c r="C6" i="14"/>
  <c r="U56" i="2"/>
  <c r="C20" i="14"/>
  <c r="C26" i="12"/>
  <c r="U31" i="2"/>
  <c r="C69" i="12"/>
  <c r="U74" i="2"/>
  <c r="C74" i="12"/>
  <c r="AW79" i="2"/>
  <c r="C95" i="12"/>
  <c r="U100" i="2"/>
  <c r="AW100" i="2"/>
  <c r="C115" i="12"/>
  <c r="AW120" i="2"/>
  <c r="C120" i="12"/>
  <c r="AW125" i="2"/>
  <c r="I31" i="4"/>
  <c r="D26" i="14"/>
  <c r="F90" i="12"/>
  <c r="F120" i="12"/>
  <c r="C19" i="14"/>
  <c r="C10" i="14"/>
  <c r="D342" i="13"/>
  <c r="D216" i="13"/>
  <c r="F98" i="12"/>
  <c r="F6" i="14"/>
  <c r="F12" i="14"/>
  <c r="F9" i="14"/>
  <c r="F5" i="14"/>
  <c r="F20" i="14"/>
  <c r="C5" i="14"/>
  <c r="C25" i="14"/>
  <c r="AW74" i="2"/>
  <c r="U48" i="2"/>
  <c r="U63" i="2"/>
  <c r="U44" i="2"/>
  <c r="C46" i="12"/>
  <c r="U51" i="2"/>
  <c r="C66" i="12"/>
  <c r="AW71" i="2"/>
  <c r="C87" i="12"/>
  <c r="AW92" i="2"/>
  <c r="C98" i="12"/>
  <c r="AW103" i="2"/>
  <c r="C11" i="12"/>
  <c r="U16" i="2"/>
  <c r="Q23" i="2"/>
  <c r="AN23" i="2"/>
  <c r="G18" i="12" s="1"/>
  <c r="D283" i="13" l="1"/>
  <c r="I44" i="12"/>
  <c r="D262" i="13"/>
  <c r="D39" i="13"/>
  <c r="D288" i="13"/>
  <c r="D110" i="13"/>
  <c r="D86" i="13"/>
  <c r="D354" i="13"/>
  <c r="D232" i="13"/>
  <c r="D149" i="13"/>
  <c r="I86" i="12"/>
  <c r="D105" i="13"/>
  <c r="D117" i="13"/>
  <c r="I105" i="12"/>
  <c r="I58" i="12"/>
  <c r="D224" i="13"/>
  <c r="D227" i="13"/>
  <c r="D53" i="13"/>
  <c r="D220" i="13"/>
  <c r="D261" i="13"/>
  <c r="I102" i="12"/>
  <c r="D98" i="13"/>
  <c r="D361" i="13"/>
  <c r="D239" i="13"/>
  <c r="D78" i="13"/>
  <c r="D84" i="13"/>
  <c r="I84" i="12"/>
  <c r="D99" i="13"/>
  <c r="D171" i="13"/>
  <c r="D328" i="13"/>
  <c r="D293" i="13"/>
  <c r="I27" i="12"/>
  <c r="D221" i="13"/>
  <c r="D49" i="13"/>
  <c r="D27" i="13"/>
  <c r="I99" i="12"/>
  <c r="I122" i="12"/>
  <c r="AV70" i="2"/>
  <c r="AV71" i="2" s="1"/>
  <c r="AV72" i="2" s="1"/>
  <c r="AV73" i="2" s="1"/>
  <c r="AV74" i="2" s="1"/>
  <c r="AV75" i="2" s="1"/>
  <c r="AV76" i="2" s="1"/>
  <c r="AV77" i="2" s="1"/>
  <c r="AV78" i="2" s="1"/>
  <c r="AV79" i="2" s="1"/>
  <c r="AV80" i="2" s="1"/>
  <c r="AV81" i="2" s="1"/>
  <c r="AV82" i="2" s="1"/>
  <c r="AV83" i="2" s="1"/>
  <c r="AV84" i="2" s="1"/>
  <c r="AV85" i="2" s="1"/>
  <c r="AV86" i="2" s="1"/>
  <c r="AV87" i="2" s="1"/>
  <c r="AV88" i="2" s="1"/>
  <c r="AV89" i="2" s="1"/>
  <c r="AV90" i="2" s="1"/>
  <c r="AV91" i="2" s="1"/>
  <c r="AV92" i="2" s="1"/>
  <c r="AV93" i="2" s="1"/>
  <c r="AV94" i="2" s="1"/>
  <c r="AV95" i="2" s="1"/>
  <c r="AV96" i="2" s="1"/>
  <c r="AV97" i="2" s="1"/>
  <c r="AV98" i="2" s="1"/>
  <c r="AV99" i="2" s="1"/>
  <c r="AV100" i="2" s="1"/>
  <c r="AV101" i="2" s="1"/>
  <c r="AV102" i="2" s="1"/>
  <c r="AV103" i="2" s="1"/>
  <c r="AV104" i="2" s="1"/>
  <c r="AV105" i="2" s="1"/>
  <c r="AV106" i="2" s="1"/>
  <c r="AV107" i="2" s="1"/>
  <c r="AV108" i="2" s="1"/>
  <c r="AV109" i="2" s="1"/>
  <c r="AV110" i="2" s="1"/>
  <c r="AV111" i="2" s="1"/>
  <c r="AV112" i="2" s="1"/>
  <c r="AV113" i="2" s="1"/>
  <c r="AV114" i="2" s="1"/>
  <c r="AV115" i="2" s="1"/>
  <c r="AV116" i="2" s="1"/>
  <c r="AV117" i="2" s="1"/>
  <c r="AV118" i="2" s="1"/>
  <c r="AV119" i="2" s="1"/>
  <c r="AV120" i="2" s="1"/>
  <c r="AV121" i="2" s="1"/>
  <c r="AV122" i="2" s="1"/>
  <c r="AV123" i="2" s="1"/>
  <c r="AV124" i="2" s="1"/>
  <c r="AV125" i="2" s="1"/>
  <c r="AV126" i="2" s="1"/>
  <c r="AV127" i="2" s="1"/>
  <c r="AV128" i="2" s="1"/>
  <c r="AM7" i="2"/>
  <c r="AM70" i="2"/>
  <c r="AM69" i="2"/>
  <c r="AW70" i="2"/>
  <c r="Q19" i="1"/>
  <c r="L25" i="1" s="1"/>
  <c r="D182" i="13"/>
  <c r="J3" i="7"/>
  <c r="L3" i="7" s="1"/>
  <c r="U7" i="2"/>
  <c r="T9" i="2"/>
  <c r="U8" i="2"/>
  <c r="D60" i="13"/>
  <c r="I60" i="12"/>
  <c r="D40" i="13"/>
  <c r="I118" i="12"/>
  <c r="I40" i="12"/>
  <c r="D129" i="13"/>
  <c r="D162" i="13"/>
  <c r="D118" i="13"/>
  <c r="D240" i="13"/>
  <c r="I45" i="12"/>
  <c r="D122" i="13"/>
  <c r="D55" i="13"/>
  <c r="D207" i="13"/>
  <c r="D366" i="13"/>
  <c r="D244" i="13"/>
  <c r="D315" i="13"/>
  <c r="I85" i="12"/>
  <c r="D329" i="13"/>
  <c r="D286" i="13"/>
  <c r="D251" i="13"/>
  <c r="D167" i="13"/>
  <c r="D45" i="13"/>
  <c r="D112" i="13"/>
  <c r="I7" i="12"/>
  <c r="D100" i="13"/>
  <c r="I100" i="12"/>
  <c r="D71" i="13"/>
  <c r="D344" i="13"/>
  <c r="D85" i="13"/>
  <c r="D193" i="13"/>
  <c r="I42" i="12"/>
  <c r="D136" i="13"/>
  <c r="D20" i="13"/>
  <c r="D257" i="13"/>
  <c r="D289" i="13"/>
  <c r="D177" i="13"/>
  <c r="D81" i="13"/>
  <c r="D203" i="13"/>
  <c r="I20" i="12"/>
  <c r="D299" i="13"/>
  <c r="D8" i="13"/>
  <c r="I107" i="12"/>
  <c r="D68" i="13"/>
  <c r="D210" i="13"/>
  <c r="D332" i="13"/>
  <c r="D243" i="13"/>
  <c r="D121" i="13"/>
  <c r="I121" i="12"/>
  <c r="I61" i="12"/>
  <c r="D106" i="13"/>
  <c r="D22" i="13"/>
  <c r="D97" i="13"/>
  <c r="D305" i="13"/>
  <c r="I13" i="12"/>
  <c r="D61" i="13"/>
  <c r="D341" i="13"/>
  <c r="D42" i="13"/>
  <c r="I26" i="12"/>
  <c r="I88" i="12"/>
  <c r="D88" i="13"/>
  <c r="I95" i="12"/>
  <c r="D365" i="13"/>
  <c r="D135" i="13"/>
  <c r="D13" i="13"/>
  <c r="D312" i="13"/>
  <c r="D325" i="13"/>
  <c r="I68" i="12"/>
  <c r="D176" i="13"/>
  <c r="D298" i="13"/>
  <c r="I54" i="12"/>
  <c r="D54" i="13"/>
  <c r="I75" i="12"/>
  <c r="D319" i="13"/>
  <c r="D113" i="13"/>
  <c r="I113" i="12"/>
  <c r="D235" i="13"/>
  <c r="AM8" i="2"/>
  <c r="D197" i="13"/>
  <c r="I106" i="12"/>
  <c r="I101" i="12"/>
  <c r="D345" i="13"/>
  <c r="I81" i="12"/>
  <c r="D350" i="13"/>
  <c r="D142" i="13"/>
  <c r="D130" i="13"/>
  <c r="D219" i="13"/>
  <c r="I97" i="12"/>
  <c r="D69" i="13"/>
  <c r="D191" i="13"/>
  <c r="D339" i="13"/>
  <c r="D217" i="13"/>
  <c r="D51" i="13"/>
  <c r="I51" i="12"/>
  <c r="D173" i="13"/>
  <c r="D352" i="13"/>
  <c r="D230" i="13"/>
  <c r="D108" i="13"/>
  <c r="I108" i="12"/>
  <c r="D229" i="13"/>
  <c r="I6" i="12"/>
  <c r="I22" i="12"/>
  <c r="D260" i="13"/>
  <c r="D144" i="13"/>
  <c r="I69" i="12"/>
  <c r="D202" i="13"/>
  <c r="AM10" i="2"/>
  <c r="D101" i="13"/>
  <c r="D252" i="13"/>
  <c r="D190" i="13"/>
  <c r="D324" i="13"/>
  <c r="D313" i="13"/>
  <c r="D80" i="13"/>
  <c r="I80" i="12"/>
  <c r="D111" i="13"/>
  <c r="I111" i="12"/>
  <c r="D233" i="13"/>
  <c r="D89" i="13"/>
  <c r="D211" i="13"/>
  <c r="D292" i="13"/>
  <c r="D48" i="13"/>
  <c r="I48" i="12"/>
  <c r="D170" i="13"/>
  <c r="D335" i="13"/>
  <c r="D91" i="13"/>
  <c r="I91" i="12"/>
  <c r="D213" i="13"/>
  <c r="D14" i="13"/>
  <c r="D115" i="13"/>
  <c r="D237" i="13"/>
  <c r="I115" i="12"/>
  <c r="D359" i="13"/>
  <c r="D204" i="13"/>
  <c r="D273" i="13"/>
  <c r="D29" i="13"/>
  <c r="D258" i="13"/>
  <c r="AM9" i="2"/>
  <c r="I82" i="12"/>
  <c r="I19" i="12"/>
  <c r="D19" i="13"/>
  <c r="D263" i="13"/>
  <c r="I87" i="12"/>
  <c r="D331" i="13"/>
  <c r="D87" i="13"/>
  <c r="D250" i="13"/>
  <c r="D128" i="13"/>
  <c r="D214" i="13"/>
  <c r="I92" i="12"/>
  <c r="D92" i="13"/>
  <c r="D231" i="13"/>
  <c r="I109" i="12"/>
  <c r="D109" i="13"/>
  <c r="D353" i="13"/>
  <c r="D119" i="13"/>
  <c r="D241" i="13"/>
  <c r="D363" i="13"/>
  <c r="D327" i="13"/>
  <c r="D205" i="13"/>
  <c r="D83" i="13"/>
  <c r="I83" i="12"/>
  <c r="D143" i="13"/>
  <c r="D265" i="13"/>
  <c r="I119" i="12"/>
  <c r="I89" i="12"/>
  <c r="D355" i="13"/>
  <c r="D356" i="13"/>
  <c r="D234" i="13"/>
  <c r="D333" i="13"/>
  <c r="I21" i="12"/>
  <c r="I29" i="12"/>
  <c r="D367" i="13"/>
  <c r="I123" i="12"/>
  <c r="D123" i="13"/>
  <c r="D174" i="13"/>
  <c r="D52" i="13"/>
  <c r="D296" i="13"/>
  <c r="D165" i="13"/>
  <c r="D43" i="13"/>
  <c r="D287" i="13"/>
  <c r="I43" i="12"/>
  <c r="D59" i="13"/>
  <c r="D181" i="13"/>
  <c r="I38" i="12"/>
  <c r="D160" i="13"/>
  <c r="D38" i="13"/>
  <c r="D282" i="13"/>
  <c r="I46" i="12"/>
  <c r="D46" i="13"/>
  <c r="D23" i="13"/>
  <c r="I23" i="12"/>
  <c r="D267" i="13"/>
  <c r="D145" i="13"/>
  <c r="D12" i="13"/>
  <c r="I12" i="12"/>
  <c r="D134" i="13"/>
  <c r="D256" i="13"/>
  <c r="D290" i="13"/>
  <c r="D10" i="13"/>
  <c r="D132" i="13"/>
  <c r="D254" i="13"/>
  <c r="I10" i="12"/>
  <c r="I104" i="12"/>
  <c r="D226" i="13"/>
  <c r="D348" i="13"/>
  <c r="D104" i="13"/>
  <c r="D291" i="13"/>
  <c r="I47" i="12"/>
  <c r="D47" i="13"/>
  <c r="D169" i="13"/>
  <c r="D15" i="13"/>
  <c r="I15" i="12"/>
  <c r="D259" i="13"/>
  <c r="D137" i="13"/>
  <c r="D157" i="13"/>
  <c r="D35" i="13"/>
  <c r="D279" i="13"/>
  <c r="I35" i="12"/>
  <c r="D272" i="13"/>
  <c r="I28" i="12"/>
  <c r="D150" i="13"/>
  <c r="D28" i="13"/>
  <c r="D215" i="13"/>
  <c r="I93" i="12"/>
  <c r="D337" i="13"/>
  <c r="F5" i="12"/>
  <c r="D37" i="13"/>
  <c r="D159" i="13"/>
  <c r="I37" i="12"/>
  <c r="D281" i="13"/>
  <c r="D34" i="13"/>
  <c r="I34" i="12"/>
  <c r="D156" i="13"/>
  <c r="D278" i="13"/>
  <c r="D314" i="13"/>
  <c r="I70" i="12"/>
  <c r="D192" i="13"/>
  <c r="D70" i="13"/>
  <c r="F4" i="12"/>
  <c r="I59" i="12"/>
  <c r="D351" i="13"/>
  <c r="D107" i="13"/>
  <c r="D311" i="13"/>
  <c r="D189" i="13"/>
  <c r="D67" i="13"/>
  <c r="I67" i="12"/>
  <c r="F3" i="12"/>
  <c r="D148" i="13"/>
  <c r="D26" i="13"/>
  <c r="D138" i="13"/>
  <c r="I16" i="12"/>
  <c r="D334" i="13"/>
  <c r="D212" i="13"/>
  <c r="D90" i="13"/>
  <c r="I90" i="12"/>
  <c r="I56" i="12"/>
  <c r="D300" i="13"/>
  <c r="D56" i="13"/>
  <c r="D178" i="13"/>
  <c r="D225" i="13"/>
  <c r="D103" i="13"/>
  <c r="D347" i="13"/>
  <c r="I103" i="12"/>
  <c r="D201" i="13"/>
  <c r="D79" i="13"/>
  <c r="D323" i="13"/>
  <c r="I79" i="12"/>
  <c r="D120" i="13"/>
  <c r="D364" i="13"/>
  <c r="I120" i="12"/>
  <c r="D242" i="13"/>
  <c r="D198" i="13"/>
  <c r="D320" i="13"/>
  <c r="D76" i="13"/>
  <c r="I76" i="12"/>
  <c r="I50" i="12"/>
  <c r="D294" i="13"/>
  <c r="D50" i="13"/>
  <c r="D172" i="13"/>
  <c r="X70" i="2" l="1"/>
  <c r="D309" i="13" s="1"/>
  <c r="P70" i="2"/>
  <c r="P69" i="2"/>
  <c r="X69" i="2"/>
  <c r="I64" i="12" s="1"/>
  <c r="X9" i="2"/>
  <c r="P9" i="2"/>
  <c r="X7" i="2"/>
  <c r="D246" i="13" s="1"/>
  <c r="P7" i="2"/>
  <c r="Q7" i="2"/>
  <c r="X8" i="2"/>
  <c r="D247" i="13" s="1"/>
  <c r="P8" i="2"/>
  <c r="Q10" i="2"/>
  <c r="P10" i="2"/>
  <c r="X10" i="2"/>
  <c r="D5" i="13" s="1"/>
  <c r="AO7" i="2"/>
  <c r="H2" i="12" s="1"/>
  <c r="AN9" i="2"/>
  <c r="G4" i="12" s="1"/>
  <c r="Q9" i="2"/>
  <c r="AN8" i="2"/>
  <c r="G3" i="12" s="1"/>
  <c r="Q8" i="2"/>
  <c r="AN7" i="2"/>
  <c r="G2" i="12" s="1"/>
  <c r="Q69" i="2"/>
  <c r="AO69" i="2"/>
  <c r="H64" i="12" s="1"/>
  <c r="AN69" i="2"/>
  <c r="G64" i="12" s="1"/>
  <c r="Q70" i="2"/>
  <c r="AO70" i="2"/>
  <c r="H65" i="12" s="1"/>
  <c r="AN70" i="2"/>
  <c r="G65" i="12" s="1"/>
  <c r="A2" i="12"/>
  <c r="A247" i="13"/>
  <c r="A3" i="13"/>
  <c r="A125" i="13"/>
  <c r="A3" i="12"/>
  <c r="U9" i="2"/>
  <c r="T10" i="2"/>
  <c r="AO8" i="2"/>
  <c r="H3" i="12" s="1"/>
  <c r="AO10" i="2"/>
  <c r="H5" i="12" s="1"/>
  <c r="AN10" i="2"/>
  <c r="G5" i="12" s="1"/>
  <c r="AO9" i="2"/>
  <c r="H4" i="12" s="1"/>
  <c r="I3" i="12"/>
  <c r="I65" i="12" l="1"/>
  <c r="I2" i="12"/>
  <c r="D2" i="13"/>
  <c r="D124" i="13"/>
  <c r="D65" i="13"/>
  <c r="D187" i="13"/>
  <c r="D308" i="13"/>
  <c r="D64" i="13"/>
  <c r="D186" i="13"/>
  <c r="I4" i="12"/>
  <c r="D248" i="13"/>
  <c r="D126" i="13"/>
  <c r="D4" i="13"/>
  <c r="D127" i="13"/>
  <c r="I5" i="12"/>
  <c r="D249" i="13"/>
  <c r="D3" i="13"/>
  <c r="D125" i="13"/>
  <c r="T11" i="2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U10" i="2"/>
  <c r="A4" i="13"/>
  <c r="A4" i="12"/>
  <c r="T68" i="2" l="1"/>
  <c r="T69" i="2" s="1"/>
  <c r="E17" i="1"/>
  <c r="A5" i="12"/>
  <c r="A5" i="13"/>
  <c r="T70" i="2" l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T120" i="2" s="1"/>
  <c r="T121" i="2" s="1"/>
  <c r="T122" i="2" s="1"/>
  <c r="T123" i="2" s="1"/>
  <c r="T124" i="2" s="1"/>
  <c r="T125" i="2" s="1"/>
  <c r="T126" i="2" s="1"/>
  <c r="T127" i="2" s="1"/>
  <c r="T128" i="2" s="1"/>
  <c r="K17" i="1" s="1"/>
  <c r="H3" i="7" s="1"/>
  <c r="U69" i="2"/>
  <c r="G3" i="7"/>
  <c r="U70" i="2" l="1"/>
  <c r="A64" i="12"/>
  <c r="A64" i="13"/>
  <c r="A186" i="13"/>
  <c r="Q17" i="1"/>
  <c r="T25" i="1" s="1"/>
  <c r="T27" i="1" s="1"/>
  <c r="I3" i="7"/>
  <c r="A65" i="12" l="1"/>
  <c r="A65" i="13"/>
  <c r="A187" i="13"/>
</calcChain>
</file>

<file path=xl/sharedStrings.xml><?xml version="1.0" encoding="utf-8"?>
<sst xmlns="http://schemas.openxmlformats.org/spreadsheetml/2006/main" count="254" uniqueCount="182">
  <si>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</si>
  <si>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</si>
  <si>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</si>
  <si>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</si>
  <si>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</si>
  <si>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</si>
  <si>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</si>
  <si>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</si>
  <si>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</si>
  <si>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</si>
  <si>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</si>
  <si>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</si>
  <si>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</si>
  <si>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</si>
  <si>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</si>
  <si>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</si>
  <si>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</si>
  <si>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</si>
  <si>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</si>
  <si>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</si>
  <si>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</si>
  <si>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</si>
  <si>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</si>
  <si>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</si>
  <si>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①</t>
    <phoneticPr fontId="2"/>
  </si>
  <si>
    <t>②</t>
    <phoneticPr fontId="2"/>
  </si>
  <si>
    <t>③</t>
    <phoneticPr fontId="2"/>
  </si>
  <si>
    <t>＝</t>
    <phoneticPr fontId="2"/>
  </si>
  <si>
    <t>×</t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</si>
  <si>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</si>
  <si>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</si>
  <si>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</si>
  <si>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</si>
  <si>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チーム名カナ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</si>
  <si>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</si>
  <si>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</si>
  <si>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</si>
  <si>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</si>
  <si>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</si>
  <si>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</si>
  <si>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</si>
  <si>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ランキング</t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</si>
  <si>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</si>
  <si>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</si>
  <si>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</si>
  <si>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</si>
  <si>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</si>
  <si>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</si>
  <si>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</si>
  <si>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</si>
  <si>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</si>
  <si>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</si>
  <si>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</si>
  <si>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</si>
  <si>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</si>
  <si>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</si>
  <si>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</si>
  <si>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</si>
  <si>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</si>
  <si>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</si>
  <si>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</si>
  <si>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</si>
  <si>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性別</t>
    <rPh sb="0" eb="2">
      <t>セイベツ</t>
    </rPh>
    <phoneticPr fontId="12"/>
  </si>
  <si>
    <t>チーム名</t>
    <rPh sb="3" eb="4">
      <t>メイ</t>
    </rPh>
    <phoneticPr fontId="12"/>
  </si>
  <si>
    <t>チーム名カナ</t>
    <rPh sb="3" eb="4">
      <t>メイ</t>
    </rPh>
    <phoneticPr fontId="12"/>
  </si>
  <si>
    <t>区分No</t>
    <rPh sb="0" eb="2">
      <t>クブン</t>
    </rPh>
    <phoneticPr fontId="12"/>
  </si>
  <si>
    <t>エントリータイム</t>
    <phoneticPr fontId="12"/>
  </si>
  <si>
    <t>団体番号</t>
    <rPh sb="0" eb="2">
      <t>ダンタイ</t>
    </rPh>
    <rPh sb="2" eb="4">
      <t>バンゴウ</t>
    </rPh>
    <phoneticPr fontId="12"/>
  </si>
  <si>
    <t>オープン</t>
    <phoneticPr fontId="12"/>
  </si>
  <si>
    <t>種目No</t>
    <rPh sb="0" eb="2">
      <t>シュモク</t>
    </rPh>
    <phoneticPr fontId="12"/>
  </si>
  <si>
    <t>距離</t>
    <rPh sb="0" eb="2">
      <t>キョリ</t>
    </rPh>
    <phoneticPr fontId="12"/>
  </si>
  <si>
    <t>性</t>
    <rPh sb="0" eb="1">
      <t>セイ</t>
    </rPh>
    <phoneticPr fontId="2"/>
  </si>
  <si>
    <t>氏名カナ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</si>
  <si>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</si>
  <si>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</si>
  <si>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</si>
  <si>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</si>
  <si>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</si>
  <si>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</si>
  <si>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幼児</t>
    <rPh sb="0" eb="2">
      <t>ヨウジ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</si>
  <si>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</si>
  <si>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</si>
  <si>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</si>
  <si>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</si>
  <si>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</si>
  <si>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</si>
  <si>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</si>
  <si>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</si>
  <si>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</si>
  <si>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</si>
  <si>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</si>
  <si>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</si>
  <si>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</si>
  <si>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</si>
  <si>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</si>
  <si>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</si>
  <si>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>学年年齢</t>
    <rPh sb="0" eb="2">
      <t>ガクネン</t>
    </rPh>
    <rPh sb="2" eb="4">
      <t>ネンレイ</t>
    </rPh>
    <phoneticPr fontId="2"/>
  </si>
  <si>
    <t>Ver1.0</t>
    <phoneticPr fontId="2"/>
  </si>
  <si>
    <t>名</t>
    <rPh sb="0" eb="1">
      <t>メイ</t>
    </rPh>
    <phoneticPr fontId="2"/>
  </si>
  <si>
    <t>種目</t>
    <rPh sb="0" eb="2">
      <t>シュモク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</si>
  <si>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</si>
  <si>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メドレー</t>
    <phoneticPr fontId="2"/>
  </si>
  <si>
    <t>フリー</t>
    <phoneticPr fontId="2"/>
  </si>
  <si>
    <t>備考</t>
    <rPh sb="0" eb="2">
      <t>ビコウ</t>
    </rPh>
    <phoneticPr fontId="2"/>
  </si>
  <si>
    <t>弁当</t>
    <rPh sb="0" eb="2">
      <t>ベントウ</t>
    </rPh>
    <phoneticPr fontId="2"/>
  </si>
  <si>
    <t>領収書</t>
    <rPh sb="0" eb="3">
      <t>リョウシュウショ</t>
    </rPh>
    <phoneticPr fontId="2"/>
  </si>
  <si>
    <t>名義</t>
    <rPh sb="0" eb="2">
      <t>メイギ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</si>
  <si>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</si>
  <si>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</si>
  <si>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種目数</t>
    <rPh sb="0" eb="2">
      <t>シュモク</t>
    </rPh>
    <rPh sb="2" eb="3">
      <t>スウ</t>
    </rPh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</si>
  <si>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</si>
  <si>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</si>
  <si>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</si>
  <si>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</si>
  <si>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ｴﾝﾄﾘｰﾀｲﾑ</t>
    <phoneticPr fontId="2"/>
  </si>
  <si>
    <t>区分No</t>
    <rPh sb="0" eb="2">
      <t>クブン</t>
    </rPh>
    <phoneticPr fontId="2"/>
  </si>
  <si>
    <t>種目数</t>
    <rPh sb="0" eb="2">
      <t>シュモク</t>
    </rPh>
    <rPh sb="2" eb="3">
      <t>スウ</t>
    </rPh>
    <phoneticPr fontId="2"/>
  </si>
  <si>
    <t>重複</t>
    <rPh sb="0" eb="2">
      <t>チョウフク</t>
    </rPh>
    <phoneticPr fontId="2"/>
  </si>
  <si>
    <t xml:space="preserve"> 50m 自由形</t>
    <rPh sb="5" eb="8">
      <t>ジユウガタ</t>
    </rPh>
    <phoneticPr fontId="2"/>
  </si>
  <si>
    <t>個人申込表</t>
    <rPh sb="0" eb="2">
      <t>コジン</t>
    </rPh>
    <rPh sb="2" eb="4">
      <t>モウシコミ</t>
    </rPh>
    <rPh sb="4" eb="5">
      <t>ヒョウ</t>
    </rPh>
    <phoneticPr fontId="2"/>
  </si>
  <si>
    <t>リレー申込表</t>
    <rPh sb="3" eb="5">
      <t>モウシコミ</t>
    </rPh>
    <rPh sb="5" eb="6">
      <t>ヒョウ</t>
    </rPh>
    <phoneticPr fontId="2"/>
  </si>
  <si>
    <t>◎誓約書</t>
    <rPh sb="1" eb="4">
      <t>セイヤクショ</t>
    </rPh>
    <phoneticPr fontId="2"/>
  </si>
  <si>
    <t>責任者</t>
    <rPh sb="0" eb="3">
      <t>セキニンシャ</t>
    </rPh>
    <phoneticPr fontId="2"/>
  </si>
  <si>
    <t>責任者住所</t>
    <rPh sb="0" eb="3">
      <t>セキニンシャ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</si>
  <si>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</si>
  <si>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</si>
  <si>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</si>
  <si>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</si>
  <si>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団体名：</t>
    <rPh sb="0" eb="2">
      <t>ダンタイ</t>
    </rPh>
    <rPh sb="2" eb="3">
      <t>メイ</t>
    </rPh>
    <phoneticPr fontId="2"/>
  </si>
  <si>
    <t>団体名フリガナ：</t>
    <rPh sb="0" eb="2">
      <t>ダンタイ</t>
    </rPh>
    <rPh sb="2" eb="3">
      <t>メイ</t>
    </rPh>
    <phoneticPr fontId="2"/>
  </si>
  <si>
    <t>競技役員氏名：</t>
    <rPh sb="0" eb="2">
      <t>キョウギ</t>
    </rPh>
    <rPh sb="2" eb="4">
      <t>ヤクイン</t>
    </rPh>
    <rPh sb="4" eb="6">
      <t>シメイ</t>
    </rPh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</si>
  <si>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</si>
  <si>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</si>
  <si>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</si>
  <si>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その他</t>
    <rPh sb="2" eb="3">
      <t>タ</t>
    </rPh>
    <phoneticPr fontId="2"/>
  </si>
  <si>
    <t>連絡先住所：</t>
    <rPh sb="0" eb="3">
      <t>レンラクサキ</t>
    </rPh>
    <rPh sb="3" eb="5">
      <t>ジュウショ</t>
    </rPh>
    <phoneticPr fontId="2"/>
  </si>
  <si>
    <t>責任者電話(携帯)：</t>
    <rPh sb="0" eb="3">
      <t>セキニンシャ</t>
    </rPh>
    <rPh sb="3" eb="5">
      <t>デンワ</t>
    </rPh>
    <rPh sb="6" eb="8">
      <t>ケイタイ</t>
    </rPh>
    <phoneticPr fontId="2"/>
  </si>
  <si>
    <t>電話番号(学校)：</t>
    <rPh sb="0" eb="2">
      <t>デンワ</t>
    </rPh>
    <rPh sb="2" eb="4">
      <t>バンゴウ</t>
    </rPh>
    <rPh sb="5" eb="7">
      <t>ガッコウ</t>
    </rPh>
    <phoneticPr fontId="2"/>
  </si>
  <si>
    <t>ここに誓約します。</t>
    <phoneticPr fontId="2"/>
  </si>
  <si>
    <t>主催者側の責任を問いません。</t>
    <phoneticPr fontId="2"/>
  </si>
  <si>
    <t>＊インターネット上に競技結果を掲載することを同意します。</t>
    <phoneticPr fontId="2"/>
  </si>
  <si>
    <t>【　男子４００ｍメドレーリレー　】</t>
    <rPh sb="2" eb="4">
      <t>ダンシ</t>
    </rPh>
    <phoneticPr fontId="2"/>
  </si>
  <si>
    <t>【　男子４００ｍフリーリレー　】</t>
    <rPh sb="2" eb="4">
      <t>ダンシ</t>
    </rPh>
    <phoneticPr fontId="2"/>
  </si>
  <si>
    <t>【　女子４００ｍメドレーリレー　】</t>
    <rPh sb="2" eb="4">
      <t>ジョシ</t>
    </rPh>
    <phoneticPr fontId="2"/>
  </si>
  <si>
    <t>【　女子４００ｍフリーリレー　】</t>
    <rPh sb="2" eb="4">
      <t>ジョシ</t>
    </rPh>
    <phoneticPr fontId="2"/>
  </si>
  <si>
    <t>エントリーしている選手は本団体在籍者であり、次の事項を</t>
    <rPh sb="9" eb="11">
      <t>センシュ</t>
    </rPh>
    <rPh sb="12" eb="13">
      <t>ホン</t>
    </rPh>
    <rPh sb="13" eb="15">
      <t>ダンタイ</t>
    </rPh>
    <rPh sb="15" eb="18">
      <t>ザイセキシャ</t>
    </rPh>
    <rPh sb="22" eb="23">
      <t>ツギ</t>
    </rPh>
    <rPh sb="24" eb="26">
      <t>ジコウ</t>
    </rPh>
    <phoneticPr fontId="2"/>
  </si>
  <si>
    <t>確認した上で標記大会に出場することを認めます。</t>
    <phoneticPr fontId="2"/>
  </si>
  <si>
    <t>大会中の事故等についてはチーム(団体)または個人において処理し、</t>
    <rPh sb="16" eb="18">
      <t>ダンタイ</t>
    </rPh>
    <phoneticPr fontId="2"/>
  </si>
  <si>
    <t>校印または代表者印</t>
    <rPh sb="0" eb="1">
      <t>コウ</t>
    </rPh>
    <rPh sb="1" eb="2">
      <t>イン</t>
    </rPh>
    <rPh sb="5" eb="8">
      <t>ダイヒョウシャ</t>
    </rPh>
    <rPh sb="8" eb="9">
      <t>イン</t>
    </rPh>
    <phoneticPr fontId="2"/>
  </si>
  <si>
    <t>メールアドレス：</t>
    <phoneticPr fontId="2"/>
  </si>
  <si>
    <t>(個人参加者は個人と記載)</t>
    <rPh sb="1" eb="3">
      <t>コジン</t>
    </rPh>
    <rPh sb="3" eb="5">
      <t>サンカ</t>
    </rPh>
    <rPh sb="5" eb="6">
      <t>シャ</t>
    </rPh>
    <rPh sb="7" eb="9">
      <t>コジン</t>
    </rPh>
    <rPh sb="10" eb="12">
      <t>キサイ</t>
    </rPh>
    <phoneticPr fontId="2"/>
  </si>
  <si>
    <t>学校は学校名　スイミングはスイミング名責任者名　個人は保護者名　印</t>
    <rPh sb="0" eb="2">
      <t>ガッコウ</t>
    </rPh>
    <phoneticPr fontId="2"/>
  </si>
  <si>
    <t>＊定期的に水泳練習を行い、健康についてもなんら異常がないことを</t>
    <rPh sb="23" eb="25">
      <t>イジョウ</t>
    </rPh>
    <phoneticPr fontId="2"/>
  </si>
  <si>
    <t>スポーツ報知ジュニア</t>
    <rPh sb="4" eb="6">
      <t>ホウチ</t>
    </rPh>
    <phoneticPr fontId="2"/>
  </si>
  <si>
    <t>参加費用</t>
    <rPh sb="0" eb="2">
      <t>サンカ</t>
    </rPh>
    <rPh sb="2" eb="4">
      <t>ヒヨウ</t>
    </rPh>
    <phoneticPr fontId="2"/>
  </si>
  <si>
    <t>名</t>
    <rPh sb="0" eb="1">
      <t>ナ</t>
    </rPh>
    <phoneticPr fontId="2"/>
  </si>
  <si>
    <t xml:space="preserve"> 25m 自由形</t>
    <rPh sb="5" eb="8">
      <t>ジユウガタ</t>
    </rPh>
    <phoneticPr fontId="2"/>
  </si>
  <si>
    <t xml:space="preserve"> 25m 背泳ぎ</t>
    <rPh sb="5" eb="7">
      <t>セオヨ</t>
    </rPh>
    <phoneticPr fontId="2"/>
  </si>
  <si>
    <t xml:space="preserve"> 50m 背泳ぎ</t>
    <rPh sb="5" eb="7">
      <t>セオヨ</t>
    </rPh>
    <phoneticPr fontId="2"/>
  </si>
  <si>
    <t xml:space="preserve"> 25m 平泳ぎ</t>
    <rPh sb="5" eb="7">
      <t>ヒラオヨ</t>
    </rPh>
    <phoneticPr fontId="2"/>
  </si>
  <si>
    <t xml:space="preserve"> 50m 平泳ぎ</t>
    <rPh sb="5" eb="7">
      <t>ヒラオヨ</t>
    </rPh>
    <phoneticPr fontId="2"/>
  </si>
  <si>
    <t xml:space="preserve"> 25m バタフライ</t>
    <phoneticPr fontId="2"/>
  </si>
  <si>
    <t xml:space="preserve"> 50m バタフライ</t>
    <phoneticPr fontId="2"/>
  </si>
  <si>
    <t>100m 個人メドレー</t>
    <rPh sb="5" eb="7">
      <t>コジン</t>
    </rPh>
    <rPh sb="6" eb="7">
      <t>ニン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</si>
  <si>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</si>
  <si>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</si>
  <si>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</si>
  <si>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</si>
  <si>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</si>
  <si>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</si>
  <si>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</si>
  <si>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団体略称【個人参加者はチーム名】：</t>
    <rPh sb="0" eb="2">
      <t>ダンタイ</t>
    </rPh>
    <rPh sb="2" eb="4">
      <t>リャクショウ</t>
    </rPh>
    <phoneticPr fontId="2"/>
  </si>
  <si>
    <t>自由形</t>
    <rPh sb="0" eb="3">
      <t>ジユウガタ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</si>
  <si>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</si>
  <si>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</si>
  <si>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バタフライ</t>
    <phoneticPr fontId="2"/>
  </si>
  <si>
    <t>合計</t>
    <rPh sb="0" eb="2">
      <t>ゴウケイ</t>
    </rPh>
    <phoneticPr fontId="2"/>
  </si>
  <si>
    <r>
      <t>レッスン希望種目　　　　　　　　　　</t>
    </r>
    <r>
      <rPr>
        <b/>
        <sz val="14"/>
        <color rgb="FFFF0000"/>
        <rFont val="ＭＳ 明朝"/>
        <family val="1"/>
        <charset val="128"/>
      </rPr>
      <t>【エントリーは１名１種目まで】</t>
    </r>
    <r>
      <rPr>
        <b/>
        <sz val="12"/>
        <rFont val="ＭＳ 明朝"/>
        <family val="1"/>
        <charset val="128"/>
      </rPr>
      <t xml:space="preserve"> </t>
    </r>
    <rPh sb="4" eb="6">
      <t>キボウ</t>
    </rPh>
    <rPh sb="6" eb="8">
      <t>シュモク</t>
    </rPh>
    <rPh sb="26" eb="27">
      <t>メイ</t>
    </rPh>
    <rPh sb="28" eb="30">
      <t>シュモク</t>
    </rPh>
    <phoneticPr fontId="2"/>
  </si>
  <si>
    <t>泳力検定</t>
    <rPh sb="0" eb="2">
      <t>エイリョク</t>
    </rPh>
    <rPh sb="2" eb="4">
      <t>ケンテイ</t>
    </rPh>
    <phoneticPr fontId="2"/>
  </si>
  <si>
    <t>ETC</t>
    <phoneticPr fontId="2"/>
  </si>
  <si>
    <t>種目</t>
    <rPh sb="0" eb="2">
      <t>シュモク</t>
    </rPh>
    <phoneticPr fontId="2"/>
  </si>
  <si>
    <t>泳力検定</t>
    <rPh sb="0" eb="4">
      <t>エイリョクケンテイ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</si>
</sst>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&quot; &quot;@"/>
  </numFmts>
  <fonts count="3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6"/>
      <color indexed="9"/>
      <name val="ＭＳ 明朝"/>
      <family val="1"/>
      <charset val="128"/>
    </font>
    <font>
      <b/>
      <sz val="12"/>
      <color indexed="3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178" fontId="0" fillId="0" borderId="0" xfId="0" applyNumberForma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4" fontId="0" fillId="0" borderId="3" xfId="0" applyNumberFormat="1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4" fontId="0" fillId="0" borderId="0" xfId="0" applyNumberFormat="1" applyBorder="1">
      <alignment vertical="center"/>
    </xf>
    <xf numFmtId="14" fontId="0" fillId="0" borderId="4" xfId="0" applyNumberFormat="1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4" xfId="0" applyNumberFormat="1" applyBorder="1">
      <alignment vertical="center"/>
    </xf>
    <xf numFmtId="49" fontId="0" fillId="0" borderId="3" xfId="0" applyNumberFormat="1" applyBorder="1">
      <alignment vertical="center"/>
    </xf>
    <xf numFmtId="183" fontId="0" fillId="2" borderId="1" xfId="0" applyNumberFormat="1" applyFont="1" applyFill="1" applyBorder="1" applyAlignment="1" applyProtection="1">
      <alignment vertical="center" shrinkToFit="1"/>
      <protection locked="0"/>
    </xf>
    <xf numFmtId="183" fontId="0" fillId="3" borderId="1" xfId="0" applyNumberFormat="1" applyFont="1" applyFill="1" applyBorder="1" applyAlignment="1" applyProtection="1">
      <alignment vertical="center" shrinkToFit="1"/>
      <protection locked="0"/>
    </xf>
    <xf numFmtId="56" fontId="3" fillId="0" borderId="0" xfId="0" applyNumberFormat="1" applyFont="1" applyFill="1" applyProtection="1">
      <alignment vertical="center"/>
    </xf>
    <xf numFmtId="1" fontId="7" fillId="0" borderId="0" xfId="0" applyNumberFormat="1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3" fillId="4" borderId="1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right" vertical="center"/>
    </xf>
    <xf numFmtId="1" fontId="3" fillId="6" borderId="0" xfId="0" applyNumberFormat="1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82" fontId="3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80" fontId="3" fillId="0" borderId="0" xfId="0" applyNumberFormat="1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7" fillId="0" borderId="0" xfId="0" quotePrefix="1" applyFont="1" applyFill="1" applyBorder="1" applyAlignment="1" applyProtection="1">
      <alignment horizontal="center" vertical="center"/>
    </xf>
    <xf numFmtId="0" fontId="0" fillId="0" borderId="6" xfId="0" applyFont="1" applyFill="1" applyBorder="1" applyProtection="1">
      <alignment vertical="center"/>
    </xf>
    <xf numFmtId="0" fontId="1" fillId="0" borderId="10" xfId="0" applyFont="1" applyFill="1" applyBorder="1" applyProtection="1">
      <alignment vertical="center"/>
    </xf>
    <xf numFmtId="0" fontId="1" fillId="0" borderId="5" xfId="0" applyFont="1" applyFill="1" applyBorder="1" applyProtection="1">
      <alignment vertical="center"/>
    </xf>
    <xf numFmtId="0" fontId="1" fillId="0" borderId="7" xfId="0" applyFont="1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7" xfId="0" applyFon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" fillId="0" borderId="9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Protection="1">
      <alignment vertical="center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" xfId="0" applyNumberFormat="1" applyFont="1" applyFill="1" applyBorder="1" applyAlignment="1" applyProtection="1">
      <alignment vertical="center" shrinkToFit="1"/>
      <protection locked="0"/>
    </xf>
    <xf numFmtId="176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3" borderId="1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177" fontId="0" fillId="0" borderId="1" xfId="0" applyNumberFormat="1" applyFont="1" applyFill="1" applyBorder="1" applyAlignment="1" applyProtection="1">
      <alignment horizontal="center" vertical="center" shrinkToFi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 shrinkToFit="1"/>
    </xf>
    <xf numFmtId="177" fontId="0" fillId="0" borderId="3" xfId="0" applyNumberFormat="1" applyFont="1" applyFill="1" applyBorder="1" applyAlignment="1" applyProtection="1">
      <alignment horizontal="center" vertical="center" shrinkToFit="1"/>
    </xf>
    <xf numFmtId="177" fontId="0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vertical="center"/>
    </xf>
    <xf numFmtId="178" fontId="3" fillId="5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</xf>
    <xf numFmtId="177" fontId="0" fillId="0" borderId="4" xfId="0" applyNumberFormat="1" applyFill="1" applyBorder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vertical="center" shrinkToFit="1"/>
    </xf>
    <xf numFmtId="0" fontId="25" fillId="0" borderId="0" xfId="0" applyFont="1" applyFill="1" applyBorder="1" applyProtection="1">
      <alignment vertical="center"/>
    </xf>
    <xf numFmtId="0" fontId="25" fillId="0" borderId="10" xfId="0" applyFont="1" applyFill="1" applyBorder="1" applyProtection="1">
      <alignment vertical="center"/>
    </xf>
    <xf numFmtId="14" fontId="26" fillId="0" borderId="0" xfId="0" applyNumberFormat="1" applyFont="1" applyFill="1" applyBorder="1" applyAlignment="1" applyProtection="1">
      <alignment vertical="center"/>
    </xf>
    <xf numFmtId="0" fontId="25" fillId="0" borderId="7" xfId="0" applyFont="1" applyFill="1" applyBorder="1" applyProtection="1">
      <alignment vertical="center"/>
    </xf>
    <xf numFmtId="0" fontId="27" fillId="0" borderId="0" xfId="0" applyFont="1" applyFill="1" applyProtection="1">
      <alignment vertical="center"/>
    </xf>
    <xf numFmtId="0" fontId="11" fillId="0" borderId="4" xfId="0" applyFont="1" applyFill="1" applyBorder="1" applyProtection="1">
      <alignment vertical="center"/>
    </xf>
    <xf numFmtId="14" fontId="28" fillId="0" borderId="4" xfId="0" applyNumberFormat="1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14" fontId="28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Alignment="1" applyProtection="1">
      <alignment horizontal="right" vertical="center"/>
    </xf>
    <xf numFmtId="0" fontId="6" fillId="8" borderId="0" xfId="0" applyFont="1" applyFill="1" applyBorder="1" applyAlignment="1" applyProtection="1">
      <alignment horizontal="left" vertical="center"/>
    </xf>
    <xf numFmtId="0" fontId="9" fillId="8" borderId="0" xfId="0" applyFont="1" applyFill="1" applyBorder="1" applyAlignment="1" applyProtection="1">
      <alignment horizontal="center" vertical="center"/>
    </xf>
    <xf numFmtId="0" fontId="29" fillId="0" borderId="0" xfId="0" applyFont="1" applyFill="1" applyProtection="1">
      <alignment vertical="center"/>
    </xf>
    <xf numFmtId="0" fontId="0" fillId="0" borderId="3" xfId="0" applyFont="1" applyBorder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0" fillId="0" borderId="0" xfId="0" applyFo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177" fontId="11" fillId="9" borderId="1" xfId="0" applyNumberFormat="1" applyFont="1" applyFill="1" applyBorder="1" applyAlignment="1" applyProtection="1">
      <alignment vertical="center" shrinkToFit="1"/>
      <protection locked="0"/>
    </xf>
    <xf numFmtId="1" fontId="19" fillId="0" borderId="0" xfId="0" applyNumberFormat="1" applyFont="1" applyFill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80" fontId="6" fillId="7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right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Alignment="1" applyProtection="1">
      <alignment horizontal="left" vertical="center" shrinkToFit="1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right" vertical="center" shrinkToFi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7" borderId="11" xfId="0" applyNumberFormat="1" applyFont="1" applyFill="1" applyBorder="1" applyAlignment="1" applyProtection="1">
      <alignment horizontal="left" vertical="center"/>
      <protection locked="0"/>
    </xf>
    <xf numFmtId="0" fontId="4" fillId="7" borderId="2" xfId="0" applyNumberFormat="1" applyFont="1" applyFill="1" applyBorder="1" applyAlignment="1" applyProtection="1">
      <alignment horizontal="left" vertical="center"/>
      <protection locked="0"/>
    </xf>
    <xf numFmtId="0" fontId="4" fillId="7" borderId="12" xfId="0" applyNumberFormat="1" applyFont="1" applyFill="1" applyBorder="1" applyAlignment="1" applyProtection="1">
      <alignment horizontal="left" vertical="center"/>
      <protection locked="0"/>
    </xf>
    <xf numFmtId="0" fontId="20" fillId="4" borderId="11" xfId="0" applyFont="1" applyFill="1" applyBorder="1" applyAlignment="1" applyProtection="1">
      <alignment horizontal="left" vertical="center"/>
      <protection locked="0"/>
    </xf>
    <xf numFmtId="0" fontId="20" fillId="4" borderId="2" xfId="0" applyFont="1" applyFill="1" applyBorder="1" applyAlignment="1" applyProtection="1">
      <alignment horizontal="left" vertical="center"/>
      <protection locked="0"/>
    </xf>
    <xf numFmtId="0" fontId="20" fillId="4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12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right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0" fontId="3" fillId="7" borderId="3" xfId="0" applyFont="1" applyFill="1" applyBorder="1" applyAlignment="1" applyProtection="1">
      <alignment horizontal="center" vertical="center" shrinkToFit="1"/>
    </xf>
    <xf numFmtId="0" fontId="3" fillId="7" borderId="9" xfId="0" applyFont="1" applyFill="1" applyBorder="1" applyAlignment="1" applyProtection="1">
      <alignment horizontal="center" vertical="center" shrinkToFit="1"/>
    </xf>
    <xf numFmtId="18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CC"/>
      <color rgb="FFFFCC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BD58"/>
  <sheetViews>
    <sheetView showGridLines="0" tabSelected="1" zoomScaleNormal="100" workbookViewId="0">
      <selection activeCell="C8" sqref="C8:K8"/>
    </sheetView>
  </sheetViews>
  <sheetFormatPr defaultRowHeight="14.25" x14ac:dyDescent="0.15"/>
  <cols>
    <col min="1" max="1" width="5.28515625" style="4" customWidth="1"/>
    <col min="2" max="2" width="22.5703125" style="4" customWidth="1"/>
    <col min="3" max="5" width="4.7109375" style="4" customWidth="1"/>
    <col min="6" max="24" width="3.7109375" style="4" customWidth="1"/>
    <col min="25" max="25" width="3.5703125" style="4" customWidth="1"/>
    <col min="26" max="27" width="3.7109375" style="4" customWidth="1"/>
    <col min="28" max="28" width="7.42578125" style="4" hidden="1" customWidth="1"/>
    <col min="29" max="29" width="9.140625" style="4" customWidth="1"/>
    <col min="30" max="30" width="16.140625" style="4" customWidth="1"/>
    <col min="31" max="60" width="9.140625" style="4" customWidth="1"/>
    <col min="61" max="16384" width="9.140625" style="4"/>
  </cols>
  <sheetData>
    <row r="1" spans="2:56" ht="25.5" customHeight="1" x14ac:dyDescent="0.15">
      <c r="B1" s="31" t="s">
        <v>153</v>
      </c>
      <c r="C1" s="2"/>
      <c r="D1" s="2"/>
      <c r="E1" s="2"/>
      <c r="F1" s="2"/>
      <c r="G1" s="2"/>
      <c r="H1" s="2"/>
      <c r="I1" s="2"/>
      <c r="J1" s="2"/>
      <c r="U1" s="161" t="s">
        <v>30</v>
      </c>
      <c r="V1" s="162"/>
      <c r="W1" s="162"/>
      <c r="X1" s="163"/>
    </row>
    <row r="2" spans="2:56" x14ac:dyDescent="0.15">
      <c r="B2" s="75"/>
      <c r="C2" s="1"/>
      <c r="D2" s="1"/>
      <c r="E2" s="1"/>
      <c r="F2" s="1"/>
      <c r="G2" s="1"/>
      <c r="H2" s="1"/>
      <c r="I2" s="1"/>
      <c r="J2" s="1"/>
      <c r="O2" s="74"/>
      <c r="P2" s="7" t="s">
        <v>29</v>
      </c>
      <c r="Q2" s="35"/>
      <c r="R2" s="35"/>
      <c r="S2" s="7"/>
      <c r="T2" s="7"/>
      <c r="U2" s="7"/>
      <c r="V2" s="7"/>
      <c r="W2" s="7"/>
    </row>
    <row r="3" spans="2:56" x14ac:dyDescent="0.15">
      <c r="B3" s="1"/>
      <c r="C3" s="1"/>
      <c r="D3" s="1"/>
      <c r="E3" s="1"/>
      <c r="F3" s="1"/>
      <c r="G3" s="1"/>
      <c r="H3" s="1"/>
      <c r="I3" s="1"/>
      <c r="J3" s="1"/>
      <c r="Q3" s="132"/>
      <c r="T3" s="170"/>
      <c r="U3" s="170"/>
      <c r="V3" s="170"/>
      <c r="W3" s="170"/>
      <c r="X3" s="170"/>
    </row>
    <row r="4" spans="2:56" ht="18.75" x14ac:dyDescent="0.15">
      <c r="B4" s="83"/>
      <c r="C4" s="84"/>
      <c r="D4" s="84"/>
      <c r="E4" s="85"/>
      <c r="F4" s="86"/>
      <c r="G4" s="84"/>
      <c r="H4" s="84"/>
      <c r="I4" s="84"/>
      <c r="P4" s="30" t="s">
        <v>171</v>
      </c>
      <c r="Q4" s="164"/>
      <c r="R4" s="165"/>
      <c r="S4" s="165"/>
      <c r="T4" s="165"/>
      <c r="U4" s="165"/>
      <c r="V4" s="166"/>
      <c r="W4" s="29"/>
      <c r="AB4" s="77">
        <v>27001</v>
      </c>
    </row>
    <row r="5" spans="2:56" ht="21" customHeight="1" x14ac:dyDescent="0.15">
      <c r="B5" s="18"/>
      <c r="M5" s="143"/>
      <c r="Q5" s="140"/>
    </row>
    <row r="6" spans="2:56" ht="22.5" hidden="1" customHeight="1" x14ac:dyDescent="0.15">
      <c r="B6" s="30" t="s">
        <v>128</v>
      </c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9"/>
    </row>
    <row r="7" spans="2:56" hidden="1" x14ac:dyDescent="0.15">
      <c r="B7" s="18"/>
      <c r="C7" s="140" t="s">
        <v>150</v>
      </c>
    </row>
    <row r="8" spans="2:56" ht="21" x14ac:dyDescent="0.15">
      <c r="B8" s="30" t="s">
        <v>0</v>
      </c>
      <c r="C8" s="171"/>
      <c r="D8" s="171"/>
      <c r="E8" s="171"/>
      <c r="F8" s="171"/>
      <c r="G8" s="171"/>
      <c r="H8" s="171"/>
      <c r="I8" s="171"/>
      <c r="J8" s="171"/>
      <c r="K8" s="171"/>
      <c r="L8" s="28"/>
      <c r="Q8" s="45"/>
      <c r="R8" s="30" t="s">
        <v>129</v>
      </c>
      <c r="S8" s="172"/>
      <c r="T8" s="173"/>
      <c r="U8" s="173"/>
      <c r="V8" s="173"/>
      <c r="W8" s="174"/>
      <c r="AB8" s="67"/>
    </row>
    <row r="9" spans="2:56" ht="21" x14ac:dyDescent="0.15">
      <c r="B9" s="30"/>
      <c r="C9" s="138"/>
      <c r="D9" s="138"/>
      <c r="E9" s="138"/>
      <c r="F9" s="138"/>
      <c r="G9" s="138"/>
      <c r="H9" s="138"/>
      <c r="I9" s="138"/>
      <c r="J9" s="138"/>
      <c r="K9" s="138"/>
      <c r="L9" s="28"/>
      <c r="Q9" s="45"/>
      <c r="R9" s="30"/>
      <c r="S9" s="139"/>
      <c r="T9" s="139"/>
      <c r="U9" s="139"/>
      <c r="V9" s="139"/>
      <c r="W9" s="139"/>
      <c r="AB9" s="67"/>
    </row>
    <row r="10" spans="2:56" ht="21" hidden="1" x14ac:dyDescent="0.15">
      <c r="B10" s="30" t="s">
        <v>130</v>
      </c>
      <c r="C10" s="171"/>
      <c r="D10" s="171"/>
      <c r="E10" s="171"/>
      <c r="F10" s="171"/>
      <c r="G10" s="171"/>
      <c r="H10" s="171"/>
      <c r="I10" s="171"/>
      <c r="J10" s="171"/>
      <c r="K10" s="171"/>
      <c r="L10" s="28"/>
      <c r="M10" s="175"/>
      <c r="N10" s="175"/>
      <c r="O10" s="175"/>
      <c r="P10" s="175"/>
      <c r="Q10" s="175"/>
      <c r="R10" s="179"/>
      <c r="S10" s="179"/>
      <c r="T10" s="179"/>
      <c r="U10" s="179"/>
      <c r="V10" s="179"/>
      <c r="W10" s="179"/>
      <c r="AB10" s="67"/>
      <c r="BD10" s="4" t="s">
        <v>131</v>
      </c>
    </row>
    <row r="11" spans="2:56" ht="21" hidden="1" x14ac:dyDescent="0.15"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81"/>
      <c r="N11" s="81"/>
      <c r="O11" s="81"/>
      <c r="P11" s="81"/>
      <c r="Q11" s="81"/>
      <c r="R11" s="30"/>
      <c r="S11" s="139"/>
      <c r="T11" s="139"/>
      <c r="U11" s="139"/>
      <c r="V11" s="139"/>
      <c r="W11" s="139"/>
      <c r="AB11" s="67"/>
      <c r="BD11" s="4" t="s">
        <v>132</v>
      </c>
    </row>
    <row r="12" spans="2:56" ht="21" x14ac:dyDescent="0.15">
      <c r="B12" s="30" t="s">
        <v>135</v>
      </c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AB12" s="67"/>
      <c r="BD12" s="4" t="s">
        <v>133</v>
      </c>
    </row>
    <row r="13" spans="2:56" ht="21" x14ac:dyDescent="0.15">
      <c r="B13" s="30" t="s">
        <v>136</v>
      </c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30"/>
      <c r="S13" s="139"/>
      <c r="T13" s="139"/>
      <c r="U13" s="139"/>
      <c r="V13" s="139"/>
      <c r="W13" s="139"/>
      <c r="AB13" s="67"/>
      <c r="BD13" s="4" t="s">
        <v>134</v>
      </c>
    </row>
    <row r="14" spans="2:56" ht="21" hidden="1" x14ac:dyDescent="0.15">
      <c r="B14" s="30" t="s">
        <v>137</v>
      </c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/>
      <c r="R14" s="30"/>
      <c r="S14" s="139"/>
      <c r="T14" s="139"/>
      <c r="U14" s="139"/>
      <c r="V14" s="139"/>
      <c r="W14" s="139"/>
      <c r="AB14" s="67"/>
    </row>
    <row r="15" spans="2:56" ht="21" x14ac:dyDescent="0.15">
      <c r="B15" s="30" t="s">
        <v>149</v>
      </c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60"/>
      <c r="R15" s="30"/>
      <c r="S15" s="139"/>
      <c r="T15" s="139"/>
      <c r="U15" s="139"/>
      <c r="V15" s="139"/>
      <c r="W15" s="139"/>
      <c r="AB15" s="67"/>
    </row>
    <row r="16" spans="2:56" ht="17.25" x14ac:dyDescent="0.15">
      <c r="B16" s="15"/>
      <c r="AB16" s="67"/>
    </row>
    <row r="17" spans="2:28" ht="24" customHeight="1" x14ac:dyDescent="0.15">
      <c r="B17" s="15" t="s">
        <v>12</v>
      </c>
      <c r="C17" s="4" t="s">
        <v>14</v>
      </c>
      <c r="E17" s="146">
        <f>個人申込!T66</f>
        <v>0</v>
      </c>
      <c r="F17" s="146"/>
      <c r="G17" s="82" t="s">
        <v>98</v>
      </c>
      <c r="I17" s="4" t="s">
        <v>13</v>
      </c>
      <c r="K17" s="146">
        <f>個人申込!T128-個人申込!T66</f>
        <v>0</v>
      </c>
      <c r="L17" s="146"/>
      <c r="M17" s="82" t="s">
        <v>98</v>
      </c>
      <c r="O17" s="4" t="s">
        <v>15</v>
      </c>
      <c r="Q17" s="146">
        <f>E17+K17</f>
        <v>0</v>
      </c>
      <c r="R17" s="146"/>
      <c r="S17" s="82" t="s">
        <v>98</v>
      </c>
      <c r="V17" s="32"/>
      <c r="AB17" s="67"/>
    </row>
    <row r="18" spans="2:28" ht="10.5" customHeight="1" x14ac:dyDescent="0.15">
      <c r="B18" s="15"/>
      <c r="AB18" s="67"/>
    </row>
    <row r="19" spans="2:28" ht="24" customHeight="1" x14ac:dyDescent="0.15">
      <c r="B19" s="15" t="s">
        <v>17</v>
      </c>
      <c r="C19" s="4" t="s">
        <v>14</v>
      </c>
      <c r="E19" s="157">
        <f>個人申込!W67</f>
        <v>0</v>
      </c>
      <c r="F19" s="157"/>
      <c r="G19" s="154" t="s">
        <v>99</v>
      </c>
      <c r="H19" s="154"/>
      <c r="I19" s="4" t="s">
        <v>13</v>
      </c>
      <c r="K19" s="157">
        <f>個人申込!W129</f>
        <v>0</v>
      </c>
      <c r="L19" s="157"/>
      <c r="M19" s="154" t="s">
        <v>99</v>
      </c>
      <c r="N19" s="154"/>
      <c r="O19" s="4" t="s">
        <v>15</v>
      </c>
      <c r="Q19" s="157">
        <f>E19+K19</f>
        <v>0</v>
      </c>
      <c r="R19" s="157"/>
      <c r="S19" s="154" t="s">
        <v>99</v>
      </c>
      <c r="T19" s="154"/>
      <c r="W19" s="32"/>
      <c r="AB19" s="67"/>
    </row>
    <row r="20" spans="2:28" ht="10.5" hidden="1" customHeight="1" x14ac:dyDescent="0.15">
      <c r="B20" s="15"/>
      <c r="AB20" s="67"/>
    </row>
    <row r="21" spans="2:28" ht="24" hidden="1" customHeight="1" x14ac:dyDescent="0.15">
      <c r="B21" s="15" t="s">
        <v>16</v>
      </c>
      <c r="C21" s="4" t="s">
        <v>14</v>
      </c>
      <c r="E21" s="4" t="s">
        <v>101</v>
      </c>
      <c r="H21" s="146">
        <f>リレー申込!J11</f>
        <v>0</v>
      </c>
      <c r="I21" s="146"/>
      <c r="J21" s="154" t="s">
        <v>99</v>
      </c>
      <c r="K21" s="154"/>
      <c r="L21" s="4" t="s">
        <v>13</v>
      </c>
      <c r="N21" s="4" t="s">
        <v>101</v>
      </c>
      <c r="Q21" s="146">
        <f>リレー申込!J25</f>
        <v>0</v>
      </c>
      <c r="R21" s="146"/>
      <c r="S21" s="154" t="s">
        <v>99</v>
      </c>
      <c r="T21" s="154"/>
      <c r="AB21" s="67"/>
    </row>
    <row r="22" spans="2:28" ht="24" hidden="1" customHeight="1" x14ac:dyDescent="0.15">
      <c r="B22" s="15"/>
      <c r="E22" s="4" t="s">
        <v>102</v>
      </c>
      <c r="H22" s="146">
        <f>リレー申込!J18</f>
        <v>0</v>
      </c>
      <c r="I22" s="146"/>
      <c r="J22" s="154" t="s">
        <v>99</v>
      </c>
      <c r="K22" s="154"/>
      <c r="N22" s="4" t="s">
        <v>102</v>
      </c>
      <c r="Q22" s="146">
        <f>リレー申込!J32</f>
        <v>0</v>
      </c>
      <c r="R22" s="146"/>
      <c r="S22" s="154" t="s">
        <v>99</v>
      </c>
      <c r="T22" s="154"/>
      <c r="AB22" s="67"/>
    </row>
    <row r="23" spans="2:28" ht="24" hidden="1" customHeight="1" x14ac:dyDescent="0.15">
      <c r="B23" s="15"/>
      <c r="M23" s="4" t="s">
        <v>18</v>
      </c>
      <c r="Q23" s="146">
        <f>SUM(Q21:R22)+SUM(H21:I22)</f>
        <v>0</v>
      </c>
      <c r="R23" s="146"/>
      <c r="S23" s="154" t="s">
        <v>99</v>
      </c>
      <c r="T23" s="154"/>
      <c r="AB23" s="67"/>
    </row>
    <row r="24" spans="2:28" ht="10.5" customHeight="1" x14ac:dyDescent="0.15">
      <c r="B24" s="15"/>
      <c r="P24" s="79"/>
      <c r="Q24" s="79"/>
      <c r="R24" s="79"/>
      <c r="AB24" s="67"/>
    </row>
    <row r="25" spans="2:28" ht="17.25" x14ac:dyDescent="0.15">
      <c r="B25" s="15" t="s">
        <v>19</v>
      </c>
      <c r="C25" s="4" t="s">
        <v>154</v>
      </c>
      <c r="H25" s="156">
        <v>1200</v>
      </c>
      <c r="I25" s="156"/>
      <c r="J25" s="156"/>
      <c r="K25" s="4" t="s">
        <v>28</v>
      </c>
      <c r="L25" s="147">
        <f>Q19</f>
        <v>0</v>
      </c>
      <c r="M25" s="148"/>
      <c r="N25" s="4" t="s">
        <v>155</v>
      </c>
      <c r="S25" s="4" t="s">
        <v>27</v>
      </c>
      <c r="T25" s="155">
        <f>H25*L25</f>
        <v>0</v>
      </c>
      <c r="U25" s="155"/>
      <c r="V25" s="155"/>
      <c r="W25" s="155"/>
      <c r="AB25" s="67"/>
    </row>
    <row r="26" spans="2:28" ht="17.25" x14ac:dyDescent="0.15">
      <c r="B26" s="15"/>
      <c r="C26" s="4" t="s">
        <v>178</v>
      </c>
      <c r="H26" s="156">
        <v>1000</v>
      </c>
      <c r="I26" s="156"/>
      <c r="J26" s="156"/>
      <c r="K26" s="4" t="s">
        <v>28</v>
      </c>
      <c r="L26" s="147">
        <f>個人申込!AZ5</f>
        <v>0</v>
      </c>
      <c r="M26" s="148"/>
      <c r="N26" s="4" t="s">
        <v>180</v>
      </c>
      <c r="S26" s="4" t="s">
        <v>27</v>
      </c>
      <c r="T26" s="155">
        <f>H26*L26</f>
        <v>0</v>
      </c>
      <c r="U26" s="155"/>
      <c r="V26" s="155"/>
      <c r="W26" s="155"/>
      <c r="AB26" s="67"/>
    </row>
    <row r="27" spans="2:28" ht="17.25" x14ac:dyDescent="0.15">
      <c r="B27" s="15"/>
      <c r="C27" s="4" t="s">
        <v>21</v>
      </c>
      <c r="S27" s="4" t="s">
        <v>27</v>
      </c>
      <c r="T27" s="155">
        <f>SUM(T25:W26)</f>
        <v>0</v>
      </c>
      <c r="U27" s="155"/>
      <c r="V27" s="155"/>
      <c r="W27" s="155"/>
      <c r="AB27" s="67"/>
    </row>
    <row r="28" spans="2:28" ht="17.25" hidden="1" x14ac:dyDescent="0.15">
      <c r="B28" s="15" t="s">
        <v>121</v>
      </c>
      <c r="T28" s="137"/>
      <c r="U28" s="137"/>
      <c r="V28" s="137"/>
      <c r="W28" s="137"/>
      <c r="AB28" s="67"/>
    </row>
    <row r="29" spans="2:28" hidden="1" x14ac:dyDescent="0.15">
      <c r="C29" s="38"/>
      <c r="D29" s="133" t="s">
        <v>145</v>
      </c>
      <c r="E29" s="133"/>
      <c r="F29" s="133"/>
      <c r="G29" s="133"/>
      <c r="H29" s="133"/>
      <c r="I29" s="134"/>
      <c r="J29" s="134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29"/>
      <c r="AB29" s="67"/>
    </row>
    <row r="30" spans="2:28" hidden="1" x14ac:dyDescent="0.15">
      <c r="C30" s="39"/>
      <c r="D30" s="135" t="s">
        <v>146</v>
      </c>
      <c r="E30" s="135"/>
      <c r="F30" s="135"/>
      <c r="G30" s="135"/>
      <c r="H30" s="135"/>
      <c r="I30" s="136"/>
      <c r="J30" s="136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1"/>
      <c r="AB30" s="67"/>
    </row>
    <row r="31" spans="2:28" hidden="1" x14ac:dyDescent="0.15">
      <c r="C31" s="39"/>
      <c r="D31" s="135" t="s">
        <v>152</v>
      </c>
      <c r="E31" s="135"/>
      <c r="F31" s="135"/>
      <c r="G31" s="135"/>
      <c r="H31" s="135"/>
      <c r="I31" s="136"/>
      <c r="J31" s="136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1"/>
      <c r="AB31" s="67"/>
    </row>
    <row r="32" spans="2:28" hidden="1" x14ac:dyDescent="0.15">
      <c r="C32" s="39"/>
      <c r="D32" s="135" t="s">
        <v>138</v>
      </c>
      <c r="E32" s="135"/>
      <c r="F32" s="135"/>
      <c r="G32" s="135"/>
      <c r="H32" s="135"/>
      <c r="I32" s="136"/>
      <c r="J32" s="136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1"/>
      <c r="AB32" s="67"/>
    </row>
    <row r="33" spans="3:28" hidden="1" x14ac:dyDescent="0.15">
      <c r="C33" s="39"/>
      <c r="D33" s="135" t="s">
        <v>147</v>
      </c>
      <c r="E33" s="135"/>
      <c r="F33" s="135"/>
      <c r="G33" s="135"/>
      <c r="H33" s="135"/>
      <c r="I33" s="136"/>
      <c r="J33" s="136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1"/>
      <c r="AB33" s="67"/>
    </row>
    <row r="34" spans="3:28" hidden="1" x14ac:dyDescent="0.15">
      <c r="C34" s="39"/>
      <c r="D34" s="135" t="s">
        <v>139</v>
      </c>
      <c r="E34" s="135"/>
      <c r="F34" s="135"/>
      <c r="G34" s="135"/>
      <c r="H34" s="135"/>
      <c r="I34" s="136"/>
      <c r="J34" s="136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1"/>
      <c r="AB34" s="67"/>
    </row>
    <row r="35" spans="3:28" hidden="1" x14ac:dyDescent="0.15">
      <c r="C35" s="39"/>
      <c r="D35" s="128" t="s">
        <v>140</v>
      </c>
      <c r="E35" s="128"/>
      <c r="F35" s="128"/>
      <c r="G35" s="128"/>
      <c r="H35" s="128"/>
      <c r="I35" s="130"/>
      <c r="J35" s="130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31"/>
      <c r="AB35" s="67"/>
    </row>
    <row r="36" spans="3:28" hidden="1" x14ac:dyDescent="0.15">
      <c r="C36" s="39"/>
      <c r="D36" s="32"/>
      <c r="E36" s="128"/>
      <c r="F36" s="128"/>
      <c r="G36" s="128"/>
      <c r="H36" s="128"/>
      <c r="I36" s="130"/>
      <c r="J36" s="130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31"/>
      <c r="AB36" s="67"/>
    </row>
    <row r="37" spans="3:28" ht="21" hidden="1" customHeight="1" x14ac:dyDescent="0.15">
      <c r="C37" s="39" t="s">
        <v>122</v>
      </c>
      <c r="D37" s="32"/>
      <c r="E37" s="44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82" t="s">
        <v>148</v>
      </c>
      <c r="U37" s="182"/>
      <c r="V37" s="182"/>
      <c r="W37" s="183"/>
      <c r="AB37" s="67"/>
    </row>
    <row r="38" spans="3:28" ht="21" hidden="1" x14ac:dyDescent="0.15">
      <c r="C38" s="39"/>
      <c r="D38" s="32"/>
      <c r="E38" s="44"/>
      <c r="F38" s="180" t="s">
        <v>125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1"/>
      <c r="U38" s="181"/>
      <c r="V38" s="181"/>
      <c r="W38" s="40"/>
      <c r="AB38" s="67"/>
    </row>
    <row r="39" spans="3:28" ht="21" hidden="1" customHeight="1" x14ac:dyDescent="0.15">
      <c r="C39" s="39" t="s">
        <v>123</v>
      </c>
      <c r="D39" s="32"/>
      <c r="E39" s="44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40"/>
      <c r="AB39" s="67"/>
    </row>
    <row r="40" spans="3:28" ht="21" hidden="1" x14ac:dyDescent="0.15">
      <c r="C40" s="39"/>
      <c r="D40" s="32"/>
      <c r="E40" s="44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40"/>
      <c r="AB40" s="67"/>
    </row>
    <row r="41" spans="3:28" ht="28.5" hidden="1" customHeight="1" x14ac:dyDescent="0.2">
      <c r="C41" s="39" t="s">
        <v>124</v>
      </c>
      <c r="D41" s="32"/>
      <c r="E41" s="44" ph="1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40"/>
      <c r="AB41" s="67"/>
    </row>
    <row r="42" spans="3:28" ht="14.25" hidden="1" customHeight="1" x14ac:dyDescent="0.15">
      <c r="C42" s="41"/>
      <c r="D42" s="42"/>
      <c r="E42" s="42"/>
      <c r="F42" s="141" t="s">
        <v>151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AB42" s="67"/>
    </row>
    <row r="43" spans="3:28" ht="14.25" hidden="1" customHeight="1" x14ac:dyDescent="0.1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3:28" hidden="1" x14ac:dyDescent="0.15">
      <c r="AB44" s="67"/>
    </row>
    <row r="45" spans="3:28" hidden="1" x14ac:dyDescent="0.15">
      <c r="X45" s="45" t="s">
        <v>97</v>
      </c>
    </row>
    <row r="46" spans="3:28" hidden="1" x14ac:dyDescent="0.15"/>
    <row r="47" spans="3:28" hidden="1" x14ac:dyDescent="0.15"/>
    <row r="49" spans="2:14" ht="21" hidden="1" x14ac:dyDescent="0.15">
      <c r="C49" s="150">
        <v>44612</v>
      </c>
      <c r="D49" s="150"/>
      <c r="E49" s="150"/>
      <c r="F49" s="150"/>
      <c r="G49" s="150"/>
      <c r="H49" s="150"/>
      <c r="N49" s="45"/>
    </row>
    <row r="50" spans="2:14" ht="21" x14ac:dyDescent="0.15">
      <c r="B50" s="30"/>
      <c r="C50" s="150"/>
      <c r="D50" s="150"/>
      <c r="E50" s="150"/>
      <c r="F50" s="150"/>
      <c r="G50" s="150"/>
      <c r="H50" s="150"/>
      <c r="N50" s="45"/>
    </row>
    <row r="51" spans="2:14" ht="39" hidden="1" customHeight="1" x14ac:dyDescent="0.15">
      <c r="B51" s="185" t="s">
        <v>177</v>
      </c>
      <c r="C51" s="185"/>
      <c r="D51" s="185"/>
      <c r="E51" s="185"/>
      <c r="F51" s="185"/>
      <c r="G51" s="185"/>
      <c r="H51" s="185"/>
    </row>
    <row r="52" spans="2:14" ht="21" hidden="1" x14ac:dyDescent="0.15">
      <c r="B52" s="126" t="s">
        <v>172</v>
      </c>
      <c r="C52" s="149"/>
      <c r="D52" s="149"/>
      <c r="E52" s="149"/>
      <c r="F52" s="149"/>
      <c r="G52" s="149"/>
      <c r="H52" s="149"/>
    </row>
    <row r="53" spans="2:14" ht="21" hidden="1" x14ac:dyDescent="0.15">
      <c r="B53" s="126" t="s">
        <v>173</v>
      </c>
      <c r="C53" s="149"/>
      <c r="D53" s="149"/>
      <c r="E53" s="149"/>
      <c r="F53" s="149"/>
      <c r="G53" s="149"/>
      <c r="H53" s="149"/>
    </row>
    <row r="54" spans="2:14" ht="21" hidden="1" x14ac:dyDescent="0.15">
      <c r="B54" s="144" t="s">
        <v>174</v>
      </c>
      <c r="C54" s="149"/>
      <c r="D54" s="149"/>
      <c r="E54" s="149"/>
      <c r="F54" s="149"/>
      <c r="G54" s="149"/>
      <c r="H54" s="149"/>
    </row>
    <row r="55" spans="2:14" ht="21" hidden="1" x14ac:dyDescent="0.15">
      <c r="B55" s="126" t="s">
        <v>175</v>
      </c>
      <c r="C55" s="149"/>
      <c r="D55" s="149"/>
      <c r="E55" s="149"/>
      <c r="F55" s="149"/>
      <c r="G55" s="149"/>
      <c r="H55" s="149"/>
    </row>
    <row r="56" spans="2:14" ht="21" hidden="1" x14ac:dyDescent="0.15">
      <c r="B56" s="126" t="s">
        <v>176</v>
      </c>
      <c r="C56" s="184">
        <f>SUM(C52:H55)</f>
        <v>0</v>
      </c>
      <c r="D56" s="184"/>
      <c r="E56" s="184"/>
      <c r="F56" s="184"/>
      <c r="G56" s="184"/>
      <c r="H56" s="184"/>
    </row>
    <row r="57" spans="2:14" hidden="1" x14ac:dyDescent="0.15">
      <c r="B57" s="30"/>
      <c r="C57" s="18"/>
      <c r="D57" s="18"/>
      <c r="E57" s="18"/>
      <c r="F57" s="18"/>
      <c r="G57" s="18"/>
      <c r="H57" s="18"/>
    </row>
    <row r="58" spans="2:14" ht="21.75" x14ac:dyDescent="0.15">
      <c r="E58" s="4" ph="1"/>
    </row>
  </sheetData>
  <sheetProtection algorithmName="SHA-512" hashValue="4qv55bpEjiKhA5QSArtVEg4CO8MHgSQnJdlgjb8GSwDQiOIx1sFIZovQSpU4mpFaZFL+4fxz+myEn1rvtpaXpA==" saltValue="guoNbJT5+g7VQ/YRJfvJSw==" spinCount="100000" sheet="1" selectLockedCells="1"/>
  <mergeCells count="52">
    <mergeCell ref="C53:H53"/>
    <mergeCell ref="C54:H54"/>
    <mergeCell ref="C55:H55"/>
    <mergeCell ref="C56:H56"/>
    <mergeCell ref="B51:H51"/>
    <mergeCell ref="F38:V38"/>
    <mergeCell ref="T37:W37"/>
    <mergeCell ref="G19:H19"/>
    <mergeCell ref="M19:N19"/>
    <mergeCell ref="S19:T19"/>
    <mergeCell ref="T27:W27"/>
    <mergeCell ref="Q22:R22"/>
    <mergeCell ref="S21:T21"/>
    <mergeCell ref="H22:I22"/>
    <mergeCell ref="J21:K21"/>
    <mergeCell ref="K19:L19"/>
    <mergeCell ref="J22:K22"/>
    <mergeCell ref="H26:J26"/>
    <mergeCell ref="L26:M26"/>
    <mergeCell ref="T25:W25"/>
    <mergeCell ref="C15:Q15"/>
    <mergeCell ref="U1:X1"/>
    <mergeCell ref="Q4:V4"/>
    <mergeCell ref="C6:W6"/>
    <mergeCell ref="T3:X3"/>
    <mergeCell ref="C8:K8"/>
    <mergeCell ref="S8:W8"/>
    <mergeCell ref="M10:Q10"/>
    <mergeCell ref="C10:K10"/>
    <mergeCell ref="C12:W12"/>
    <mergeCell ref="C13:Q13"/>
    <mergeCell ref="C14:Q14"/>
    <mergeCell ref="R10:W10"/>
    <mergeCell ref="F37:S37"/>
    <mergeCell ref="S22:T22"/>
    <mergeCell ref="S23:T23"/>
    <mergeCell ref="T26:W26"/>
    <mergeCell ref="H25:J25"/>
    <mergeCell ref="C52:H52"/>
    <mergeCell ref="C50:H50"/>
    <mergeCell ref="C49:H49"/>
    <mergeCell ref="F39:V39"/>
    <mergeCell ref="F41:V41"/>
    <mergeCell ref="Q23:R23"/>
    <mergeCell ref="L25:M25"/>
    <mergeCell ref="E17:F17"/>
    <mergeCell ref="Q17:R17"/>
    <mergeCell ref="K17:L17"/>
    <mergeCell ref="Q21:R21"/>
    <mergeCell ref="Q19:R19"/>
    <mergeCell ref="H21:I21"/>
    <mergeCell ref="E19:F19"/>
  </mergeCells>
  <phoneticPr fontId="2"/>
  <dataValidations xWindow="208" yWindow="216" count="16">
    <dataValidation type="whole" imeMode="off" allowBlank="1" showErrorMessage="1" errorTitle="入力確認" error="0～9の数字を１桁づつ入力して下さい。" promptTitle="チーム登録番号入力" prompt="マスターズ協会団体登録番号を_x000a_１セルに１桁づつ入力して下さい。" sqref="C4:D4 G4:I4" xr:uid="{00000000-0002-0000-0000-000000000000}">
      <formula1>0</formula1>
      <formula2>9</formula2>
    </dataValidation>
    <dataValidation imeMode="on" allowBlank="1" showInputMessage="1" showErrorMessage="1" promptTitle="申込責任者名" prompt="申込責任者名を入力して下さい。" sqref="C8:K8" xr:uid="{00000000-0002-0000-0000-000001000000}"/>
    <dataValidation imeMode="hiragana" allowBlank="1" showInputMessage="1" showErrorMessage="1" promptTitle="略称" prompt="6文字以内で入力してください。_x000a_個人参加者はチーム名を記載。_x000a_" sqref="Q4:V4" xr:uid="{00000000-0002-0000-0000-000005000000}"/>
    <dataValidation imeMode="halfKatakana" allowBlank="1" showInputMessage="1" showErrorMessage="1" promptTitle="フリガナ" prompt="略称のフリガナを入力してください。" sqref="S8:W8" xr:uid="{00000000-0002-0000-0000-000006000000}"/>
    <dataValidation allowBlank="1" showInputMessage="1" showErrorMessage="1" promptTitle="責任者" prompt="必ず押印してください。" sqref="F37 T37" xr:uid="{00000000-0002-0000-0000-000007000000}"/>
    <dataValidation allowBlank="1" showInputMessage="1" showErrorMessage="1" promptTitle="電話番号" prompt="日中に連絡がとれる電話番号を入力してください。" sqref="F41:V41" xr:uid="{00000000-0002-0000-0000-000008000000}"/>
    <dataValidation imeMode="on" allowBlank="1" showInputMessage="1" showErrorMessage="1" promptTitle="申込責任者名" prompt="競技役員の氏名を入力して下さい。" sqref="C10:K10" xr:uid="{00000000-0002-0000-0000-000009000000}"/>
    <dataValidation imeMode="on" allowBlank="1" showInputMessage="1" showErrorMessage="1" promptTitle="連絡先住所" prompt="連絡先住所を入力して下さい。郵便番号を入力して変換をすると_x000a_自動反映されます。" sqref="C12:W12" xr:uid="{00000000-0002-0000-0000-00000A000000}"/>
    <dataValidation imeMode="on" allowBlank="1" showInputMessage="1" showErrorMessage="1" promptTitle="携帯" prompt="責任者の連絡先_x000a_携帯番号を入力してください。" sqref="C13:Q13" xr:uid="{00000000-0002-0000-0000-00000B000000}"/>
    <dataValidation imeMode="on" allowBlank="1" showInputMessage="1" showErrorMessage="1" promptTitle="学校電話" prompt="連絡先電話番号を入力してください。" sqref="C14:Q14" xr:uid="{00000000-0002-0000-0000-00000C000000}"/>
    <dataValidation imeMode="halfAlpha" allowBlank="1" showInputMessage="1" showErrorMessage="1" promptTitle="メールアドレス" prompt="連絡先メールアドレスを入力してください。" sqref="C15:Q15" xr:uid="{00000000-0002-0000-0000-00000D000000}"/>
    <dataValidation imeMode="hiragana" allowBlank="1" showInputMessage="1" showErrorMessage="1" promptTitle="団体名" prompt="個人参加者は個人と記載。" sqref="C6:W6" xr:uid="{00000000-0002-0000-0000-00000E000000}"/>
    <dataValidation allowBlank="1" showInputMessage="1" showErrorMessage="1" promptTitle="自由形希望人数" prompt="自由形のレッスン希望人数を入力してください。（半角数字にて）" sqref="C52:H52" xr:uid="{F2A67F16-367D-4F38-9FF7-5378C5801FD7}"/>
    <dataValidation allowBlank="1" showInputMessage="1" showErrorMessage="1" promptTitle="背泳ぎ希望人数" prompt="背泳ぎのレッスン希望人数を入力してください。（半角数字にて）" sqref="C53:H53" xr:uid="{D33D2BB8-3652-4028-8B4A-862F49241E93}"/>
    <dataValidation allowBlank="1" showInputMessage="1" showErrorMessage="1" promptTitle="平泳ぎ希望人数" prompt="平泳ぎのレッスン希望人数を入力してください。（半角数字にて）" sqref="C54:H54" xr:uid="{DCB71571-8ABA-4CC5-BD7F-4F52A1FD446C}"/>
    <dataValidation allowBlank="1" showInputMessage="1" showErrorMessage="1" promptTitle="バタフライ希望人数" prompt="バタフライのレッスン希望人数を入力してください。（半角数字にて）" sqref="C55:H55" xr:uid="{5CF3E686-E49F-4D77-91B9-78DD6BE280D0}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Z250"/>
  <sheetViews>
    <sheetView showGridLines="0" zoomScaleNormal="100" workbookViewId="0">
      <pane xSplit="4" ySplit="6" topLeftCell="E7" activePane="bottomRight" state="frozen"/>
      <selection pane="topRight" activeCell="F1" sqref="F1"/>
      <selection pane="bottomLeft" activeCell="A6" sqref="A6"/>
      <selection pane="bottomRight" activeCell="B55" sqref="B55"/>
    </sheetView>
  </sheetViews>
  <sheetFormatPr defaultRowHeight="17.25" customHeight="1" x14ac:dyDescent="0.15"/>
  <cols>
    <col min="1" max="1" width="4.7109375" style="11" customWidth="1"/>
    <col min="2" max="4" width="12.7109375" style="4" customWidth="1"/>
    <col min="5" max="6" width="11.7109375" style="4" customWidth="1"/>
    <col min="7" max="7" width="18.28515625" style="6" customWidth="1"/>
    <col min="8" max="9" width="9" style="4" customWidth="1"/>
    <col min="10" max="10" width="18.28515625" style="6" customWidth="1"/>
    <col min="11" max="11" width="9" style="4" customWidth="1"/>
    <col min="12" max="12" width="11" style="4" bestFit="1" customWidth="1"/>
    <col min="13" max="13" width="11" style="6" hidden="1" customWidth="1"/>
    <col min="14" max="14" width="11" style="4" hidden="1" customWidth="1"/>
    <col min="15" max="15" width="6.28515625" style="108" bestFit="1" customWidth="1"/>
    <col min="16" max="17" width="6.28515625" style="105" bestFit="1" customWidth="1"/>
    <col min="18" max="18" width="6.28515625" style="11" hidden="1" customWidth="1"/>
    <col min="19" max="20" width="2.85546875" style="4" hidden="1" customWidth="1"/>
    <col min="21" max="21" width="6.28515625" style="4" hidden="1" customWidth="1"/>
    <col min="22" max="22" width="12.28515625" style="4" hidden="1" customWidth="1"/>
    <col min="23" max="23" width="8.5703125" style="4" hidden="1" customWidth="1"/>
    <col min="24" max="24" width="6.28515625" style="4" hidden="1" customWidth="1"/>
    <col min="25" max="25" width="4" style="4" hidden="1" customWidth="1"/>
    <col min="26" max="26" width="11" style="4" hidden="1" customWidth="1"/>
    <col min="27" max="32" width="4" style="4" hidden="1" customWidth="1"/>
    <col min="33" max="35" width="12.28515625" style="4" hidden="1" customWidth="1"/>
    <col min="36" max="38" width="4" style="4" hidden="1" customWidth="1"/>
    <col min="39" max="39" width="11" style="4" hidden="1" customWidth="1"/>
    <col min="40" max="41" width="6.28515625" style="4" hidden="1" customWidth="1"/>
    <col min="42" max="42" width="4" style="4" hidden="1" customWidth="1"/>
    <col min="43" max="43" width="6.28515625" style="4" hidden="1" customWidth="1"/>
    <col min="44" max="46" width="2.85546875" style="4" hidden="1" customWidth="1"/>
    <col min="47" max="47" width="4" style="4" hidden="1" customWidth="1"/>
    <col min="48" max="48" width="19.7109375" style="7" hidden="1" customWidth="1"/>
    <col min="49" max="49" width="2.7109375" style="7" hidden="1" customWidth="1"/>
    <col min="50" max="52" width="9.140625" style="4" hidden="1" customWidth="1"/>
    <col min="53" max="84" width="9.140625" style="4" customWidth="1"/>
    <col min="85" max="16384" width="9.140625" style="4"/>
  </cols>
  <sheetData>
    <row r="1" spans="1:52" ht="17.25" customHeight="1" x14ac:dyDescent="0.15">
      <c r="A1" s="33" t="str">
        <f>申込書!B1</f>
        <v>スポーツ報知ジュニア</v>
      </c>
      <c r="M1" s="161" t="s">
        <v>119</v>
      </c>
      <c r="N1" s="163"/>
      <c r="O1" s="104"/>
      <c r="U1" s="4" t="s">
        <v>77</v>
      </c>
      <c r="V1" s="97">
        <f>申込書!C49</f>
        <v>44612</v>
      </c>
    </row>
    <row r="2" spans="1:52" ht="17.25" customHeight="1" x14ac:dyDescent="0.15">
      <c r="A2" s="33"/>
      <c r="M2" s="81"/>
      <c r="N2" s="81"/>
      <c r="O2" s="104"/>
      <c r="U2" s="4" t="s">
        <v>78</v>
      </c>
      <c r="V2" s="97">
        <v>44287</v>
      </c>
    </row>
    <row r="3" spans="1:52" ht="17.25" customHeight="1" x14ac:dyDescent="0.15">
      <c r="B3" s="118" t="str">
        <f>IF(申込書!C6="","",申込書!C6)</f>
        <v/>
      </c>
      <c r="C3" s="48"/>
      <c r="D3" s="48"/>
      <c r="E3" s="48"/>
      <c r="F3" s="48"/>
      <c r="G3" s="48"/>
      <c r="H3" s="48"/>
      <c r="I3" s="48"/>
      <c r="J3" s="48"/>
      <c r="K3" s="72"/>
      <c r="L3" s="72"/>
      <c r="M3" s="48"/>
      <c r="N3" s="48"/>
      <c r="O3" s="106"/>
      <c r="P3" s="107"/>
      <c r="Q3" s="107"/>
      <c r="R3" s="80"/>
      <c r="W3" s="48"/>
    </row>
    <row r="4" spans="1:52" ht="17.25" customHeight="1" x14ac:dyDescent="0.15">
      <c r="A4" s="68" t="str">
        <f>申込書!C4&amp;申込書!D4&amp;申込書!G4&amp;申込書!H4&amp;申込書!I4</f>
        <v/>
      </c>
      <c r="C4" s="5"/>
      <c r="D4" s="5"/>
      <c r="E4" s="5"/>
      <c r="F4" s="5"/>
      <c r="G4" s="5"/>
      <c r="H4" s="73"/>
      <c r="I4" s="73"/>
    </row>
    <row r="5" spans="1:52" s="11" customFormat="1" ht="17.25" customHeight="1" x14ac:dyDescent="0.15">
      <c r="A5" s="9" t="s">
        <v>2</v>
      </c>
      <c r="B5" s="9" t="s">
        <v>1</v>
      </c>
      <c r="C5" s="9" t="s">
        <v>3</v>
      </c>
      <c r="D5" s="9" t="s">
        <v>4</v>
      </c>
      <c r="E5" s="9" t="s">
        <v>5</v>
      </c>
      <c r="F5" s="9" t="s">
        <v>6</v>
      </c>
      <c r="G5" s="186" t="s">
        <v>73</v>
      </c>
      <c r="H5" s="187"/>
      <c r="I5" s="188"/>
      <c r="J5" s="186" t="s">
        <v>74</v>
      </c>
      <c r="K5" s="187"/>
      <c r="L5" s="188"/>
      <c r="M5" s="186" t="s">
        <v>75</v>
      </c>
      <c r="N5" s="188"/>
      <c r="O5" s="47" t="s">
        <v>10</v>
      </c>
      <c r="P5" s="47" t="s">
        <v>11</v>
      </c>
      <c r="Q5" s="47" t="s">
        <v>76</v>
      </c>
      <c r="R5" s="78"/>
      <c r="W5" s="10" t="s">
        <v>109</v>
      </c>
      <c r="X5" s="11" t="s">
        <v>11</v>
      </c>
      <c r="Y5" s="11" t="s">
        <v>71</v>
      </c>
      <c r="Z5" s="11" t="s">
        <v>72</v>
      </c>
      <c r="AA5" s="189" t="s">
        <v>57</v>
      </c>
      <c r="AB5" s="189"/>
      <c r="AC5" s="189"/>
      <c r="AD5" s="189" t="s">
        <v>58</v>
      </c>
      <c r="AE5" s="189"/>
      <c r="AF5" s="189"/>
      <c r="AG5" s="189" t="s">
        <v>61</v>
      </c>
      <c r="AH5" s="189"/>
      <c r="AI5" s="189"/>
      <c r="AJ5" s="189" t="s">
        <v>117</v>
      </c>
      <c r="AK5" s="189"/>
      <c r="AL5" s="189"/>
      <c r="AT5" s="142"/>
      <c r="AU5" s="142"/>
      <c r="AV5" s="12"/>
      <c r="AW5" s="12"/>
      <c r="AZ5" s="11">
        <f>SUM(AZ7:AZ250)</f>
        <v>0</v>
      </c>
    </row>
    <row r="6" spans="1:52" ht="17.25" customHeight="1" x14ac:dyDescent="0.15">
      <c r="A6" s="5" t="s">
        <v>22</v>
      </c>
      <c r="G6" s="47" t="s">
        <v>43</v>
      </c>
      <c r="H6" s="47" t="s">
        <v>9</v>
      </c>
      <c r="I6" s="47" t="s">
        <v>178</v>
      </c>
      <c r="J6" s="47" t="s">
        <v>43</v>
      </c>
      <c r="K6" s="47" t="s">
        <v>9</v>
      </c>
      <c r="L6" s="47" t="s">
        <v>178</v>
      </c>
      <c r="M6" s="47" t="s">
        <v>43</v>
      </c>
      <c r="N6" s="47" t="s">
        <v>9</v>
      </c>
      <c r="O6" s="110"/>
      <c r="P6" s="111"/>
      <c r="Q6" s="111"/>
      <c r="R6" s="78"/>
      <c r="T6" s="4">
        <v>0</v>
      </c>
      <c r="AA6" s="53" t="s">
        <v>24</v>
      </c>
      <c r="AB6" s="53" t="s">
        <v>25</v>
      </c>
      <c r="AC6" s="53" t="s">
        <v>26</v>
      </c>
      <c r="AD6" s="9" t="s">
        <v>24</v>
      </c>
      <c r="AE6" s="9" t="s">
        <v>25</v>
      </c>
      <c r="AF6" s="9" t="s">
        <v>26</v>
      </c>
      <c r="AG6" s="9" t="s">
        <v>24</v>
      </c>
      <c r="AH6" s="9" t="s">
        <v>25</v>
      </c>
      <c r="AI6" s="9" t="s">
        <v>26</v>
      </c>
      <c r="AJ6" s="53" t="s">
        <v>24</v>
      </c>
      <c r="AK6" s="53" t="s">
        <v>25</v>
      </c>
      <c r="AL6" s="53" t="s">
        <v>26</v>
      </c>
      <c r="AM6" s="4" t="s">
        <v>96</v>
      </c>
      <c r="AN6" s="4" t="s">
        <v>112</v>
      </c>
      <c r="AO6" s="4" t="s">
        <v>113</v>
      </c>
      <c r="AZ6" s="4" t="s">
        <v>181</v>
      </c>
    </row>
    <row r="7" spans="1:52" ht="17.25" customHeight="1" x14ac:dyDescent="0.15">
      <c r="A7" s="47" t="str">
        <f>IF(B7="","",1)</f>
        <v/>
      </c>
      <c r="B7" s="100"/>
      <c r="C7" s="98"/>
      <c r="D7" s="98"/>
      <c r="E7" s="98"/>
      <c r="F7" s="98"/>
      <c r="G7" s="65"/>
      <c r="H7" s="101"/>
      <c r="I7" s="101"/>
      <c r="J7" s="65"/>
      <c r="K7" s="101"/>
      <c r="L7" s="101"/>
      <c r="M7" s="65"/>
      <c r="N7" s="101"/>
      <c r="O7" s="109" t="str">
        <f t="shared" ref="O7:O10" si="0">IF(B7="","",DATEDIF(B7,$V$1,"Y") )</f>
        <v/>
      </c>
      <c r="P7" s="112" t="str">
        <f>IF(ISERROR(VLOOKUP(AM7,AP$7:$AU$42,6,0)),"",VLOOKUP(AM7,AP$7:$AU$42,6,0))</f>
        <v/>
      </c>
      <c r="Q7" s="112" t="str">
        <f>IF(ISERROR(VLOOKUP(AM7,AP$7:$AQ$42,2,0)),"",VLOOKUP(AM7,AP$7:$AQ$42,2,0))</f>
        <v/>
      </c>
      <c r="R7" s="96"/>
      <c r="S7" s="4">
        <f>LEN(TRIM(C7))+LEN(TRIM(D7))</f>
        <v>0</v>
      </c>
      <c r="T7" s="4">
        <f>T6+IF(V7="",0,1)</f>
        <v>0</v>
      </c>
      <c r="U7" s="4" t="str">
        <f>IF(V7="","",T7)</f>
        <v/>
      </c>
      <c r="V7" s="4" t="str">
        <f>TRIM(C7)&amp;IF(OR(S7&gt;4,S7=0),"",REPT("  ",5-S7))&amp;TRIM(D7)</f>
        <v/>
      </c>
      <c r="W7" s="13">
        <f>COUNTA(G7,J7,M7)</f>
        <v>0</v>
      </c>
      <c r="X7" s="4" t="str">
        <f>IF(ISERROR(VLOOKUP(AM7,AP$7:$AU$42,5,0)),"",VLOOKUP(AM7,AP$7:$AU$42,5,0))</f>
        <v/>
      </c>
      <c r="Y7" s="4">
        <v>0</v>
      </c>
      <c r="Z7" s="4" t="str">
        <f>ASC(TRIM(E7))&amp;" "&amp;ASC(TRIM(F7))</f>
        <v xml:space="preserve"> </v>
      </c>
      <c r="AA7" s="4" t="str">
        <f>IF(G7="","",VLOOKUP(G7,$AV$9:$AW$21,2,0))</f>
        <v/>
      </c>
      <c r="AB7" s="4" t="str">
        <f t="shared" ref="AB7:AB38" si="1">IF(J7="","",VLOOKUP(J7,$AV$9:$AW$21,2,0))</f>
        <v/>
      </c>
      <c r="AC7" s="4" t="str">
        <f t="shared" ref="AC7:AC38" si="2">IF(M7="","",VLOOKUP(M7,$AV$9:$AW$21,2,0))</f>
        <v/>
      </c>
      <c r="AD7" s="4" t="str">
        <f>IF(G7="","",VALUE(LEFT(G7,3)))</f>
        <v/>
      </c>
      <c r="AE7" s="4" t="str">
        <f t="shared" ref="AE7:AE38" si="3">IF(J7="","",VALUE(LEFT(J7,3)))</f>
        <v/>
      </c>
      <c r="AF7" s="4" t="str">
        <f t="shared" ref="AF7:AF38" si="4">IF(M7="","",VALUE(LEFT(M7,3)))</f>
        <v/>
      </c>
      <c r="AG7" s="4" t="str">
        <f t="shared" ref="AG7:AG38" si="5">IF(H7="","999:99.99"," "&amp;LEFT(RIGHT("  "&amp;TEXT(H7,"0.00"),7),2)&amp;":"&amp;RIGHT(TEXT(H7,"0.00"),5))</f>
        <v>999:99.99</v>
      </c>
      <c r="AH7" s="4" t="str">
        <f t="shared" ref="AH7:AH38" si="6">IF(K7="","999:99.99"," "&amp;LEFT(RIGHT("  "&amp;TEXT(K7,"0.00"),7),2)&amp;":"&amp;RIGHT(TEXT(K7,"0.00"),5))</f>
        <v>999:99.99</v>
      </c>
      <c r="AI7" s="4" t="str">
        <f t="shared" ref="AI7:AI38" si="7">IF(N7="","999:99.99"," "&amp;LEFT(RIGHT("  "&amp;TEXT(N7,"0.00"),7),2)&amp;":"&amp;RIGHT(TEXT(N7,"0.00"),5))</f>
        <v>999:99.99</v>
      </c>
      <c r="AJ7" s="4">
        <f>IF(G7="",0,IF(OR(G7=J7,G7=M7),1,0))</f>
        <v>0</v>
      </c>
      <c r="AK7" s="4">
        <f t="shared" ref="AK7:AK38" si="8">IF(J7="",0,IF(OR(J7=G7,J7=M7),1,0))</f>
        <v>0</v>
      </c>
      <c r="AL7" s="4">
        <f t="shared" ref="AL7:AL38" si="9">IF(M7="",0,IF(OR(M7=G7,M7=J7),1,0))</f>
        <v>0</v>
      </c>
      <c r="AM7" s="4" t="str">
        <f t="shared" ref="AM7:AM38" si="10">IF(B7="","",DATEDIF(B7,$V$2,"Y"))</f>
        <v/>
      </c>
      <c r="AN7" s="4" t="str">
        <f>IF(AM7="","",VLOOKUP(AM7,$AP$7:$AS$24,3,0))</f>
        <v/>
      </c>
      <c r="AO7" s="4" t="str">
        <f>IF(AM7="","",VLOOKUP(AM7,$AP$7:$AS$24,4,0))</f>
        <v/>
      </c>
      <c r="AP7" s="4">
        <v>1</v>
      </c>
      <c r="AQ7" s="4" t="s">
        <v>79</v>
      </c>
      <c r="AR7" s="4">
        <v>5</v>
      </c>
      <c r="AS7" s="4">
        <v>0</v>
      </c>
      <c r="AT7" s="4">
        <v>1</v>
      </c>
      <c r="AU7" s="4" t="s">
        <v>164</v>
      </c>
      <c r="AV7" s="87"/>
      <c r="AW7" s="88"/>
      <c r="AZ7" s="4" t="str">
        <f>IF(個人申込!I7="","",VALUE(1))</f>
        <v/>
      </c>
    </row>
    <row r="8" spans="1:52" ht="17.25" customHeight="1" x14ac:dyDescent="0.15">
      <c r="A8" s="47" t="str">
        <f>IF(B8="","",A7+1)</f>
        <v/>
      </c>
      <c r="B8" s="100"/>
      <c r="C8" s="98"/>
      <c r="D8" s="98"/>
      <c r="E8" s="98"/>
      <c r="F8" s="98"/>
      <c r="G8" s="65"/>
      <c r="H8" s="101"/>
      <c r="I8" s="101"/>
      <c r="J8" s="65"/>
      <c r="K8" s="101"/>
      <c r="L8" s="101"/>
      <c r="M8" s="65"/>
      <c r="N8" s="101"/>
      <c r="O8" s="109" t="str">
        <f t="shared" si="0"/>
        <v/>
      </c>
      <c r="P8" s="112" t="str">
        <f>IF(ISERROR(VLOOKUP(AM8,AP$7:$AU$42,6,0)),"",VLOOKUP(AM8,AP$7:$AU$42,6,0))</f>
        <v/>
      </c>
      <c r="Q8" s="112" t="str">
        <f>IF(ISERROR(VLOOKUP(AM8,AP$7:$AQ$42,2,0)),"",VLOOKUP(AM8,AP$7:$AQ$42,2,0))</f>
        <v/>
      </c>
      <c r="R8" s="96"/>
      <c r="S8" s="4">
        <f t="shared" ref="S8:S66" si="11">LEN(TRIM(C8))+LEN(TRIM(D8))</f>
        <v>0</v>
      </c>
      <c r="T8" s="4">
        <f t="shared" ref="T8:T22" si="12">T7+IF(V8="",0,1)</f>
        <v>0</v>
      </c>
      <c r="U8" s="4" t="str">
        <f t="shared" ref="U8:U111" si="13">IF(V8="","",T8)</f>
        <v/>
      </c>
      <c r="V8" s="4" t="str">
        <f t="shared" ref="V8:V66" si="14">TRIM(C8)&amp;IF(OR(S8&gt;4,S8=0),"",REPT("  ",5-S8))&amp;TRIM(D8)</f>
        <v/>
      </c>
      <c r="W8" s="13">
        <f t="shared" ref="W8:W66" si="15">COUNTA(G8,J8,M8)</f>
        <v>0</v>
      </c>
      <c r="X8" s="4" t="str">
        <f>IF(ISERROR(VLOOKUP(AM8,AP$7:$AU$42,5,0)),"",VLOOKUP(AM8,AP$7:$AU$42,5,0))</f>
        <v/>
      </c>
      <c r="Y8" s="4">
        <v>0</v>
      </c>
      <c r="Z8" s="4" t="str">
        <f t="shared" ref="Z8:Z71" si="16">ASC(TRIM(E8))&amp;" "&amp;ASC(TRIM(F8))</f>
        <v xml:space="preserve"> </v>
      </c>
      <c r="AA8" s="4" t="str">
        <f t="shared" ref="AA8:AA38" si="17">IF(G8="","",VLOOKUP(G8,$AV$9:$AW$21,2,0))</f>
        <v/>
      </c>
      <c r="AB8" s="4" t="str">
        <f t="shared" si="1"/>
        <v/>
      </c>
      <c r="AC8" s="4" t="str">
        <f t="shared" si="2"/>
        <v/>
      </c>
      <c r="AD8" s="4" t="str">
        <f t="shared" ref="AD8:AD38" si="18">IF(G8="","",VALUE(LEFT(G8,3)))</f>
        <v/>
      </c>
      <c r="AE8" s="4" t="str">
        <f t="shared" si="3"/>
        <v/>
      </c>
      <c r="AF8" s="4" t="str">
        <f t="shared" si="4"/>
        <v/>
      </c>
      <c r="AG8" s="4" t="str">
        <f t="shared" si="5"/>
        <v>999:99.99</v>
      </c>
      <c r="AH8" s="4" t="str">
        <f t="shared" si="6"/>
        <v>999:99.99</v>
      </c>
      <c r="AI8" s="4" t="str">
        <f t="shared" si="7"/>
        <v>999:99.99</v>
      </c>
      <c r="AJ8" s="4">
        <f t="shared" ref="AJ8:AJ71" si="19">IF(G8="",0,IF(OR(G8=J8,G8=M8),1,0))</f>
        <v>0</v>
      </c>
      <c r="AK8" s="4">
        <f t="shared" si="8"/>
        <v>0</v>
      </c>
      <c r="AL8" s="4">
        <f t="shared" si="9"/>
        <v>0</v>
      </c>
      <c r="AM8" s="4" t="str">
        <f t="shared" si="10"/>
        <v/>
      </c>
      <c r="AN8" s="4" t="str">
        <f t="shared" ref="AN8:AN71" si="20">IF(AM8="","",VLOOKUP(AM8,$AP$7:$AS$24,3,0))</f>
        <v/>
      </c>
      <c r="AO8" s="4" t="str">
        <f t="shared" ref="AO8:AO71" si="21">IF(AM8="","",VLOOKUP(AM8,$AP$7:$AS$24,4,0))</f>
        <v/>
      </c>
      <c r="AP8" s="4">
        <v>2</v>
      </c>
      <c r="AQ8" s="4" t="s">
        <v>79</v>
      </c>
      <c r="AR8" s="4">
        <v>5</v>
      </c>
      <c r="AS8" s="4">
        <v>0</v>
      </c>
      <c r="AT8" s="4">
        <v>1</v>
      </c>
      <c r="AU8" s="4" t="s">
        <v>164</v>
      </c>
      <c r="AV8" s="91"/>
      <c r="AW8" s="90"/>
      <c r="AZ8" s="4" t="str">
        <f>IF(個人申込!I8="","",VALUE(1))</f>
        <v/>
      </c>
    </row>
    <row r="9" spans="1:52" ht="17.25" customHeight="1" x14ac:dyDescent="0.15">
      <c r="A9" s="47" t="str">
        <f t="shared" ref="A9:A66" si="22">IF(B9="","",A8+1)</f>
        <v/>
      </c>
      <c r="B9" s="100"/>
      <c r="C9" s="98"/>
      <c r="D9" s="98"/>
      <c r="E9" s="98"/>
      <c r="F9" s="98"/>
      <c r="G9" s="65"/>
      <c r="H9" s="101"/>
      <c r="I9" s="101"/>
      <c r="J9" s="65"/>
      <c r="K9" s="101"/>
      <c r="L9" s="101"/>
      <c r="M9" s="65"/>
      <c r="N9" s="101"/>
      <c r="O9" s="109" t="str">
        <f t="shared" si="0"/>
        <v/>
      </c>
      <c r="P9" s="112" t="str">
        <f>IF(ISERROR(VLOOKUP(AM9,AP$7:$AU$42,6,0)),"",VLOOKUP(AM9,AP$7:$AU$42,6,0))</f>
        <v/>
      </c>
      <c r="Q9" s="112" t="str">
        <f>IF(ISERROR(VLOOKUP(AM9,AP$7:$AQ$42,2,0)),"",VLOOKUP(AM9,AP$7:$AQ$42,2,0))</f>
        <v/>
      </c>
      <c r="R9" s="96"/>
      <c r="S9" s="4">
        <f t="shared" si="11"/>
        <v>0</v>
      </c>
      <c r="T9" s="4">
        <f t="shared" si="12"/>
        <v>0</v>
      </c>
      <c r="U9" s="4" t="str">
        <f t="shared" si="13"/>
        <v/>
      </c>
      <c r="V9" s="4" t="str">
        <f t="shared" si="14"/>
        <v/>
      </c>
      <c r="W9" s="13">
        <f t="shared" si="15"/>
        <v>0</v>
      </c>
      <c r="X9" s="4" t="str">
        <f>IF(ISERROR(VLOOKUP(AM9,AP$7:$AU$42,5,0)),"",VLOOKUP(AM9,AP$7:$AU$42,5,0))</f>
        <v/>
      </c>
      <c r="Y9" s="4">
        <v>0</v>
      </c>
      <c r="Z9" s="4" t="str">
        <f t="shared" si="16"/>
        <v xml:space="preserve"> </v>
      </c>
      <c r="AA9" s="4" t="str">
        <f t="shared" si="17"/>
        <v/>
      </c>
      <c r="AB9" s="4" t="str">
        <f t="shared" si="1"/>
        <v/>
      </c>
      <c r="AC9" s="4" t="str">
        <f t="shared" si="2"/>
        <v/>
      </c>
      <c r="AD9" s="4" t="str">
        <f t="shared" si="18"/>
        <v/>
      </c>
      <c r="AE9" s="4" t="str">
        <f t="shared" si="3"/>
        <v/>
      </c>
      <c r="AF9" s="4" t="str">
        <f t="shared" si="4"/>
        <v/>
      </c>
      <c r="AG9" s="4" t="str">
        <f t="shared" si="5"/>
        <v>999:99.99</v>
      </c>
      <c r="AH9" s="4" t="str">
        <f t="shared" si="6"/>
        <v>999:99.99</v>
      </c>
      <c r="AI9" s="4" t="str">
        <f t="shared" si="7"/>
        <v>999:99.99</v>
      </c>
      <c r="AJ9" s="4">
        <f t="shared" si="19"/>
        <v>0</v>
      </c>
      <c r="AK9" s="4">
        <f t="shared" si="8"/>
        <v>0</v>
      </c>
      <c r="AL9" s="4">
        <f t="shared" si="9"/>
        <v>0</v>
      </c>
      <c r="AM9" s="4" t="str">
        <f t="shared" si="10"/>
        <v/>
      </c>
      <c r="AN9" s="4" t="str">
        <f t="shared" si="20"/>
        <v/>
      </c>
      <c r="AO9" s="4" t="str">
        <f t="shared" si="21"/>
        <v/>
      </c>
      <c r="AP9" s="4">
        <v>3</v>
      </c>
      <c r="AQ9" s="4" t="s">
        <v>80</v>
      </c>
      <c r="AR9" s="4">
        <v>0</v>
      </c>
      <c r="AS9" s="4">
        <v>1</v>
      </c>
      <c r="AT9" s="4">
        <v>1</v>
      </c>
      <c r="AU9" s="4" t="s">
        <v>164</v>
      </c>
      <c r="AV9" s="91" t="s">
        <v>156</v>
      </c>
      <c r="AW9" s="90">
        <v>1</v>
      </c>
      <c r="AZ9" s="4" t="str">
        <f>IF(個人申込!I9="","",VALUE(1))</f>
        <v/>
      </c>
    </row>
    <row r="10" spans="1:52" ht="17.25" customHeight="1" x14ac:dyDescent="0.15">
      <c r="A10" s="47" t="str">
        <f t="shared" si="22"/>
        <v/>
      </c>
      <c r="B10" s="100"/>
      <c r="C10" s="98"/>
      <c r="D10" s="98"/>
      <c r="E10" s="98"/>
      <c r="F10" s="98"/>
      <c r="G10" s="65"/>
      <c r="H10" s="101"/>
      <c r="I10" s="101"/>
      <c r="J10" s="65"/>
      <c r="K10" s="101"/>
      <c r="L10" s="101"/>
      <c r="M10" s="65"/>
      <c r="N10" s="101"/>
      <c r="O10" s="109" t="str">
        <f t="shared" si="0"/>
        <v/>
      </c>
      <c r="P10" s="112" t="str">
        <f>IF(ISERROR(VLOOKUP(AM10,AP$7:$AU$42,6,0)),"",VLOOKUP(AM10,AP$7:$AU$42,6,0))</f>
        <v/>
      </c>
      <c r="Q10" s="112" t="str">
        <f>IF(ISERROR(VLOOKUP(AM10,AP$7:$AQ$42,2,0)),"",VLOOKUP(AM10,AP$7:$AQ$42,2,0))</f>
        <v/>
      </c>
      <c r="R10" s="96"/>
      <c r="S10" s="4">
        <f t="shared" si="11"/>
        <v>0</v>
      </c>
      <c r="T10" s="4">
        <f t="shared" si="12"/>
        <v>0</v>
      </c>
      <c r="U10" s="4" t="str">
        <f t="shared" si="13"/>
        <v/>
      </c>
      <c r="V10" s="4" t="str">
        <f t="shared" si="14"/>
        <v/>
      </c>
      <c r="W10" s="13">
        <f t="shared" si="15"/>
        <v>0</v>
      </c>
      <c r="X10" s="4" t="str">
        <f>IF(ISERROR(VLOOKUP(AM10,AP$7:$AU$42,5,0)),"",VLOOKUP(AM10,AP$7:$AU$42,5,0))</f>
        <v/>
      </c>
      <c r="Y10" s="4">
        <v>0</v>
      </c>
      <c r="Z10" s="4" t="str">
        <f t="shared" si="16"/>
        <v xml:space="preserve"> </v>
      </c>
      <c r="AA10" s="4" t="str">
        <f t="shared" si="17"/>
        <v/>
      </c>
      <c r="AB10" s="4" t="str">
        <f t="shared" si="1"/>
        <v/>
      </c>
      <c r="AC10" s="4" t="str">
        <f t="shared" si="2"/>
        <v/>
      </c>
      <c r="AD10" s="4" t="str">
        <f t="shared" si="18"/>
        <v/>
      </c>
      <c r="AE10" s="4" t="str">
        <f t="shared" si="3"/>
        <v/>
      </c>
      <c r="AF10" s="4" t="str">
        <f t="shared" si="4"/>
        <v/>
      </c>
      <c r="AG10" s="4" t="str">
        <f t="shared" si="5"/>
        <v>999:99.99</v>
      </c>
      <c r="AH10" s="4" t="str">
        <f t="shared" si="6"/>
        <v>999:99.99</v>
      </c>
      <c r="AI10" s="4" t="str">
        <f t="shared" si="7"/>
        <v>999:99.99</v>
      </c>
      <c r="AJ10" s="4">
        <f t="shared" si="19"/>
        <v>0</v>
      </c>
      <c r="AK10" s="4">
        <f t="shared" si="8"/>
        <v>0</v>
      </c>
      <c r="AL10" s="4">
        <f t="shared" si="9"/>
        <v>0</v>
      </c>
      <c r="AM10" s="4" t="str">
        <f t="shared" si="10"/>
        <v/>
      </c>
      <c r="AN10" s="4" t="str">
        <f t="shared" si="20"/>
        <v/>
      </c>
      <c r="AO10" s="4" t="str">
        <f t="shared" si="21"/>
        <v/>
      </c>
      <c r="AP10" s="4">
        <v>4</v>
      </c>
      <c r="AQ10" s="4" t="s">
        <v>81</v>
      </c>
      <c r="AR10" s="4">
        <v>0</v>
      </c>
      <c r="AS10" s="4">
        <v>2</v>
      </c>
      <c r="AT10" s="4">
        <v>1</v>
      </c>
      <c r="AU10" s="4" t="s">
        <v>164</v>
      </c>
      <c r="AV10" s="91" t="s">
        <v>118</v>
      </c>
      <c r="AW10" s="90">
        <v>1</v>
      </c>
      <c r="AZ10" s="4" t="str">
        <f>IF(個人申込!I10="","",VALUE(1))</f>
        <v/>
      </c>
    </row>
    <row r="11" spans="1:52" ht="17.25" customHeight="1" x14ac:dyDescent="0.15">
      <c r="A11" s="47" t="str">
        <f t="shared" si="22"/>
        <v/>
      </c>
      <c r="B11" s="100"/>
      <c r="C11" s="98"/>
      <c r="D11" s="98"/>
      <c r="E11" s="98"/>
      <c r="F11" s="98"/>
      <c r="G11" s="65"/>
      <c r="H11" s="101"/>
      <c r="I11" s="101"/>
      <c r="J11" s="65"/>
      <c r="K11" s="101"/>
      <c r="L11" s="101"/>
      <c r="M11" s="65"/>
      <c r="N11" s="101"/>
      <c r="O11" s="109" t="str">
        <f t="shared" ref="O11:O38" si="23">IF(B11="","",DATEDIF(B11,$V$1,"Y") )</f>
        <v/>
      </c>
      <c r="P11" s="112" t="str">
        <f>IF(ISERROR(VLOOKUP(AM11,AP$7:$AU$42,6,0)),"",VLOOKUP(AM11,AP$7:$AU$42,6,0))</f>
        <v/>
      </c>
      <c r="Q11" s="112" t="str">
        <f>IF(ISERROR(VLOOKUP(AM11,AP$7:$AQ$42,2,0)),"",VLOOKUP(AM11,AP$7:$AQ$42,2,0))</f>
        <v/>
      </c>
      <c r="R11" s="96"/>
      <c r="S11" s="4">
        <f t="shared" si="11"/>
        <v>0</v>
      </c>
      <c r="T11" s="4">
        <f t="shared" si="12"/>
        <v>0</v>
      </c>
      <c r="U11" s="4" t="str">
        <f t="shared" si="13"/>
        <v/>
      </c>
      <c r="V11" s="4" t="str">
        <f t="shared" si="14"/>
        <v/>
      </c>
      <c r="W11" s="13">
        <f t="shared" si="15"/>
        <v>0</v>
      </c>
      <c r="X11" s="4" t="str">
        <f>IF(ISERROR(VLOOKUP(AM11,AP$7:$AU$42,5,0)),"",VLOOKUP(AM11,AP$7:$AU$42,5,0))</f>
        <v/>
      </c>
      <c r="Y11" s="4">
        <v>0</v>
      </c>
      <c r="Z11" s="4" t="str">
        <f t="shared" si="16"/>
        <v xml:space="preserve"> </v>
      </c>
      <c r="AA11" s="4" t="str">
        <f t="shared" si="17"/>
        <v/>
      </c>
      <c r="AB11" s="4" t="str">
        <f t="shared" si="1"/>
        <v/>
      </c>
      <c r="AC11" s="4" t="str">
        <f t="shared" si="2"/>
        <v/>
      </c>
      <c r="AD11" s="4" t="str">
        <f t="shared" si="18"/>
        <v/>
      </c>
      <c r="AE11" s="4" t="str">
        <f t="shared" si="3"/>
        <v/>
      </c>
      <c r="AF11" s="4" t="str">
        <f t="shared" si="4"/>
        <v/>
      </c>
      <c r="AG11" s="4" t="str">
        <f t="shared" si="5"/>
        <v>999:99.99</v>
      </c>
      <c r="AH11" s="4" t="str">
        <f t="shared" si="6"/>
        <v>999:99.99</v>
      </c>
      <c r="AI11" s="4" t="str">
        <f t="shared" si="7"/>
        <v>999:99.99</v>
      </c>
      <c r="AJ11" s="4">
        <f t="shared" si="19"/>
        <v>0</v>
      </c>
      <c r="AK11" s="4">
        <f t="shared" si="8"/>
        <v>0</v>
      </c>
      <c r="AL11" s="4">
        <f t="shared" si="9"/>
        <v>0</v>
      </c>
      <c r="AM11" s="4" t="str">
        <f t="shared" si="10"/>
        <v/>
      </c>
      <c r="AN11" s="4" t="str">
        <f t="shared" si="20"/>
        <v/>
      </c>
      <c r="AO11" s="4" t="str">
        <f t="shared" si="21"/>
        <v/>
      </c>
      <c r="AP11" s="4">
        <v>5</v>
      </c>
      <c r="AQ11" s="4" t="s">
        <v>82</v>
      </c>
      <c r="AR11" s="4">
        <v>0</v>
      </c>
      <c r="AS11" s="4">
        <v>3</v>
      </c>
      <c r="AT11" s="4">
        <v>1</v>
      </c>
      <c r="AU11" s="4" t="s">
        <v>164</v>
      </c>
      <c r="AV11" s="91" t="s">
        <v>157</v>
      </c>
      <c r="AW11" s="90">
        <v>2</v>
      </c>
      <c r="AZ11" s="4" t="str">
        <f>IF(個人申込!I11="","",VALUE(1))</f>
        <v/>
      </c>
    </row>
    <row r="12" spans="1:52" ht="17.25" customHeight="1" x14ac:dyDescent="0.15">
      <c r="A12" s="47" t="str">
        <f t="shared" si="22"/>
        <v/>
      </c>
      <c r="B12" s="100"/>
      <c r="C12" s="98"/>
      <c r="D12" s="98"/>
      <c r="E12" s="98"/>
      <c r="F12" s="98"/>
      <c r="G12" s="65"/>
      <c r="H12" s="101"/>
      <c r="I12" s="101"/>
      <c r="J12" s="65"/>
      <c r="K12" s="101"/>
      <c r="L12" s="101"/>
      <c r="M12" s="65"/>
      <c r="N12" s="101"/>
      <c r="O12" s="109" t="str">
        <f t="shared" si="23"/>
        <v/>
      </c>
      <c r="P12" s="112" t="str">
        <f>IF(ISERROR(VLOOKUP(AM12,AP$7:$AU$42,6,0)),"",VLOOKUP(AM12,AP$7:$AU$42,6,0))</f>
        <v/>
      </c>
      <c r="Q12" s="112" t="str">
        <f>IF(ISERROR(VLOOKUP(AM12,AP$7:$AQ$42,2,0)),"",VLOOKUP(AM12,AP$7:$AQ$42,2,0))</f>
        <v/>
      </c>
      <c r="R12" s="96"/>
      <c r="S12" s="4">
        <f t="shared" si="11"/>
        <v>0</v>
      </c>
      <c r="T12" s="4">
        <f t="shared" si="12"/>
        <v>0</v>
      </c>
      <c r="U12" s="4" t="str">
        <f t="shared" si="13"/>
        <v/>
      </c>
      <c r="V12" s="4" t="str">
        <f t="shared" si="14"/>
        <v/>
      </c>
      <c r="W12" s="13">
        <f t="shared" si="15"/>
        <v>0</v>
      </c>
      <c r="X12" s="4" t="str">
        <f>IF(ISERROR(VLOOKUP(AM12,AP$7:$AU$42,5,0)),"",VLOOKUP(AM12,AP$7:$AU$42,5,0))</f>
        <v/>
      </c>
      <c r="Y12" s="4">
        <v>0</v>
      </c>
      <c r="Z12" s="4" t="str">
        <f t="shared" si="16"/>
        <v xml:space="preserve"> </v>
      </c>
      <c r="AA12" s="4" t="str">
        <f t="shared" si="17"/>
        <v/>
      </c>
      <c r="AB12" s="4" t="str">
        <f t="shared" si="1"/>
        <v/>
      </c>
      <c r="AC12" s="4" t="str">
        <f t="shared" si="2"/>
        <v/>
      </c>
      <c r="AD12" s="4" t="str">
        <f t="shared" si="18"/>
        <v/>
      </c>
      <c r="AE12" s="4" t="str">
        <f t="shared" si="3"/>
        <v/>
      </c>
      <c r="AF12" s="4" t="str">
        <f t="shared" si="4"/>
        <v/>
      </c>
      <c r="AG12" s="4" t="str">
        <f t="shared" si="5"/>
        <v>999:99.99</v>
      </c>
      <c r="AH12" s="4" t="str">
        <f t="shared" si="6"/>
        <v>999:99.99</v>
      </c>
      <c r="AI12" s="4" t="str">
        <f t="shared" si="7"/>
        <v>999:99.99</v>
      </c>
      <c r="AJ12" s="4">
        <f t="shared" si="19"/>
        <v>0</v>
      </c>
      <c r="AK12" s="4">
        <f t="shared" si="8"/>
        <v>0</v>
      </c>
      <c r="AL12" s="4">
        <f t="shared" si="9"/>
        <v>0</v>
      </c>
      <c r="AM12" s="4" t="str">
        <f t="shared" si="10"/>
        <v/>
      </c>
      <c r="AN12" s="4" t="str">
        <f t="shared" si="20"/>
        <v/>
      </c>
      <c r="AO12" s="4" t="str">
        <f t="shared" si="21"/>
        <v/>
      </c>
      <c r="AP12" s="4">
        <v>6</v>
      </c>
      <c r="AQ12" s="4" t="s">
        <v>83</v>
      </c>
      <c r="AR12" s="4">
        <v>1</v>
      </c>
      <c r="AS12" s="4">
        <v>1</v>
      </c>
      <c r="AT12" s="4">
        <v>2</v>
      </c>
      <c r="AU12" s="4" t="s">
        <v>165</v>
      </c>
      <c r="AV12" s="91" t="s">
        <v>158</v>
      </c>
      <c r="AW12" s="90">
        <v>2</v>
      </c>
      <c r="AZ12" s="4" t="str">
        <f>IF(個人申込!I12="","",VALUE(1))</f>
        <v/>
      </c>
    </row>
    <row r="13" spans="1:52" ht="17.25" customHeight="1" x14ac:dyDescent="0.15">
      <c r="A13" s="47" t="str">
        <f t="shared" si="22"/>
        <v/>
      </c>
      <c r="B13" s="100"/>
      <c r="C13" s="98"/>
      <c r="D13" s="98"/>
      <c r="E13" s="98"/>
      <c r="F13" s="98"/>
      <c r="G13" s="65"/>
      <c r="H13" s="101"/>
      <c r="I13" s="101"/>
      <c r="J13" s="65"/>
      <c r="K13" s="101"/>
      <c r="L13" s="101"/>
      <c r="M13" s="65"/>
      <c r="N13" s="101"/>
      <c r="O13" s="109" t="str">
        <f t="shared" si="23"/>
        <v/>
      </c>
      <c r="P13" s="112" t="str">
        <f>IF(ISERROR(VLOOKUP(AM13,AP$7:$AU$42,6,0)),"",VLOOKUP(AM13,AP$7:$AU$42,6,0))</f>
        <v/>
      </c>
      <c r="Q13" s="112" t="str">
        <f>IF(ISERROR(VLOOKUP(AM13,AP$7:$AQ$42,2,0)),"",VLOOKUP(AM13,AP$7:$AQ$42,2,0))</f>
        <v/>
      </c>
      <c r="R13" s="96"/>
      <c r="S13" s="4">
        <f t="shared" si="11"/>
        <v>0</v>
      </c>
      <c r="T13" s="4">
        <f t="shared" si="12"/>
        <v>0</v>
      </c>
      <c r="U13" s="4" t="str">
        <f t="shared" si="13"/>
        <v/>
      </c>
      <c r="V13" s="4" t="str">
        <f t="shared" si="14"/>
        <v/>
      </c>
      <c r="W13" s="13">
        <f t="shared" si="15"/>
        <v>0</v>
      </c>
      <c r="X13" s="4" t="str">
        <f>IF(ISERROR(VLOOKUP(AM13,AP$7:$AU$42,5,0)),"",VLOOKUP(AM13,AP$7:$AU$42,5,0))</f>
        <v/>
      </c>
      <c r="Y13" s="4">
        <v>0</v>
      </c>
      <c r="Z13" s="4" t="str">
        <f t="shared" si="16"/>
        <v xml:space="preserve"> </v>
      </c>
      <c r="AA13" s="4" t="str">
        <f t="shared" si="17"/>
        <v/>
      </c>
      <c r="AB13" s="4" t="str">
        <f t="shared" si="1"/>
        <v/>
      </c>
      <c r="AC13" s="4" t="str">
        <f t="shared" si="2"/>
        <v/>
      </c>
      <c r="AD13" s="4" t="str">
        <f t="shared" si="18"/>
        <v/>
      </c>
      <c r="AE13" s="4" t="str">
        <f t="shared" si="3"/>
        <v/>
      </c>
      <c r="AF13" s="4" t="str">
        <f t="shared" si="4"/>
        <v/>
      </c>
      <c r="AG13" s="4" t="str">
        <f t="shared" si="5"/>
        <v>999:99.99</v>
      </c>
      <c r="AH13" s="4" t="str">
        <f t="shared" si="6"/>
        <v>999:99.99</v>
      </c>
      <c r="AI13" s="4" t="str">
        <f t="shared" si="7"/>
        <v>999:99.99</v>
      </c>
      <c r="AJ13" s="4">
        <f t="shared" si="19"/>
        <v>0</v>
      </c>
      <c r="AK13" s="4">
        <f t="shared" si="8"/>
        <v>0</v>
      </c>
      <c r="AL13" s="4">
        <f t="shared" si="9"/>
        <v>0</v>
      </c>
      <c r="AM13" s="4" t="str">
        <f t="shared" si="10"/>
        <v/>
      </c>
      <c r="AN13" s="4" t="str">
        <f t="shared" si="20"/>
        <v/>
      </c>
      <c r="AO13" s="4" t="str">
        <f t="shared" si="21"/>
        <v/>
      </c>
      <c r="AP13" s="4">
        <v>7</v>
      </c>
      <c r="AQ13" s="4" t="s">
        <v>84</v>
      </c>
      <c r="AR13" s="4">
        <v>1</v>
      </c>
      <c r="AS13" s="4">
        <v>2</v>
      </c>
      <c r="AT13" s="4">
        <v>3</v>
      </c>
      <c r="AU13" s="4" t="s">
        <v>166</v>
      </c>
      <c r="AV13" s="91" t="s">
        <v>159</v>
      </c>
      <c r="AW13" s="92">
        <v>3</v>
      </c>
      <c r="AZ13" s="4" t="str">
        <f>IF(個人申込!I13="","",VALUE(1))</f>
        <v/>
      </c>
    </row>
    <row r="14" spans="1:52" ht="17.25" customHeight="1" x14ac:dyDescent="0.15">
      <c r="A14" s="47" t="str">
        <f t="shared" si="22"/>
        <v/>
      </c>
      <c r="B14" s="100"/>
      <c r="C14" s="98"/>
      <c r="D14" s="98"/>
      <c r="E14" s="98"/>
      <c r="F14" s="98"/>
      <c r="G14" s="65"/>
      <c r="H14" s="101"/>
      <c r="I14" s="101"/>
      <c r="J14" s="65"/>
      <c r="K14" s="101"/>
      <c r="L14" s="101"/>
      <c r="M14" s="65"/>
      <c r="N14" s="101"/>
      <c r="O14" s="109" t="str">
        <f t="shared" si="23"/>
        <v/>
      </c>
      <c r="P14" s="112" t="str">
        <f>IF(ISERROR(VLOOKUP(AM14,AP$7:$AU$42,6,0)),"",VLOOKUP(AM14,AP$7:$AU$42,6,0))</f>
        <v/>
      </c>
      <c r="Q14" s="112" t="str">
        <f>IF(ISERROR(VLOOKUP(AM14,AP$7:$AQ$42,2,0)),"",VLOOKUP(AM14,AP$7:$AQ$42,2,0))</f>
        <v/>
      </c>
      <c r="R14" s="96"/>
      <c r="S14" s="4">
        <f t="shared" si="11"/>
        <v>0</v>
      </c>
      <c r="T14" s="4">
        <f t="shared" si="12"/>
        <v>0</v>
      </c>
      <c r="U14" s="4" t="str">
        <f t="shared" si="13"/>
        <v/>
      </c>
      <c r="V14" s="4" t="str">
        <f t="shared" si="14"/>
        <v/>
      </c>
      <c r="W14" s="13">
        <f t="shared" si="15"/>
        <v>0</v>
      </c>
      <c r="X14" s="4" t="str">
        <f>IF(ISERROR(VLOOKUP(AM14,AP$7:$AU$42,5,0)),"",VLOOKUP(AM14,AP$7:$AU$42,5,0))</f>
        <v/>
      </c>
      <c r="Y14" s="4">
        <v>0</v>
      </c>
      <c r="Z14" s="4" t="str">
        <f t="shared" si="16"/>
        <v xml:space="preserve"> </v>
      </c>
      <c r="AA14" s="4" t="str">
        <f t="shared" si="17"/>
        <v/>
      </c>
      <c r="AB14" s="4" t="str">
        <f t="shared" si="1"/>
        <v/>
      </c>
      <c r="AC14" s="4" t="str">
        <f t="shared" si="2"/>
        <v/>
      </c>
      <c r="AD14" s="4" t="str">
        <f t="shared" si="18"/>
        <v/>
      </c>
      <c r="AE14" s="4" t="str">
        <f t="shared" si="3"/>
        <v/>
      </c>
      <c r="AF14" s="4" t="str">
        <f t="shared" si="4"/>
        <v/>
      </c>
      <c r="AG14" s="4" t="str">
        <f t="shared" si="5"/>
        <v>999:99.99</v>
      </c>
      <c r="AH14" s="4" t="str">
        <f t="shared" si="6"/>
        <v>999:99.99</v>
      </c>
      <c r="AI14" s="4" t="str">
        <f t="shared" si="7"/>
        <v>999:99.99</v>
      </c>
      <c r="AJ14" s="4">
        <f t="shared" si="19"/>
        <v>0</v>
      </c>
      <c r="AK14" s="4">
        <f t="shared" si="8"/>
        <v>0</v>
      </c>
      <c r="AL14" s="4">
        <f t="shared" si="9"/>
        <v>0</v>
      </c>
      <c r="AM14" s="4" t="str">
        <f t="shared" si="10"/>
        <v/>
      </c>
      <c r="AN14" s="4" t="str">
        <f t="shared" si="20"/>
        <v/>
      </c>
      <c r="AO14" s="4" t="str">
        <f t="shared" si="21"/>
        <v/>
      </c>
      <c r="AP14" s="4">
        <v>8</v>
      </c>
      <c r="AQ14" s="4" t="s">
        <v>85</v>
      </c>
      <c r="AR14" s="4">
        <v>1</v>
      </c>
      <c r="AS14" s="4">
        <v>3</v>
      </c>
      <c r="AT14" s="4">
        <v>4</v>
      </c>
      <c r="AU14" s="4" t="s">
        <v>167</v>
      </c>
      <c r="AV14" s="91" t="s">
        <v>160</v>
      </c>
      <c r="AW14" s="92">
        <v>3</v>
      </c>
      <c r="AZ14" s="4" t="str">
        <f>IF(個人申込!I14="","",VALUE(1))</f>
        <v/>
      </c>
    </row>
    <row r="15" spans="1:52" ht="17.25" customHeight="1" x14ac:dyDescent="0.15">
      <c r="A15" s="47" t="str">
        <f t="shared" si="22"/>
        <v/>
      </c>
      <c r="B15" s="100"/>
      <c r="C15" s="98"/>
      <c r="D15" s="98"/>
      <c r="E15" s="98"/>
      <c r="F15" s="98"/>
      <c r="G15" s="65"/>
      <c r="H15" s="101"/>
      <c r="I15" s="101"/>
      <c r="J15" s="65"/>
      <c r="K15" s="101"/>
      <c r="L15" s="101"/>
      <c r="M15" s="65"/>
      <c r="N15" s="101"/>
      <c r="O15" s="109" t="str">
        <f t="shared" si="23"/>
        <v/>
      </c>
      <c r="P15" s="112" t="str">
        <f>IF(ISERROR(VLOOKUP(AM15,AP$7:$AU$42,6,0)),"",VLOOKUP(AM15,AP$7:$AU$42,6,0))</f>
        <v/>
      </c>
      <c r="Q15" s="112" t="str">
        <f>IF(ISERROR(VLOOKUP(AM15,AP$7:$AQ$42,2,0)),"",VLOOKUP(AM15,AP$7:$AQ$42,2,0))</f>
        <v/>
      </c>
      <c r="R15" s="96"/>
      <c r="S15" s="4">
        <f t="shared" si="11"/>
        <v>0</v>
      </c>
      <c r="T15" s="4">
        <f t="shared" si="12"/>
        <v>0</v>
      </c>
      <c r="U15" s="4" t="str">
        <f t="shared" si="13"/>
        <v/>
      </c>
      <c r="V15" s="4" t="str">
        <f t="shared" si="14"/>
        <v/>
      </c>
      <c r="W15" s="13">
        <f t="shared" si="15"/>
        <v>0</v>
      </c>
      <c r="X15" s="4" t="str">
        <f>IF(ISERROR(VLOOKUP(AM15,AP$7:$AU$42,5,0)),"",VLOOKUP(AM15,AP$7:$AU$42,5,0))</f>
        <v/>
      </c>
      <c r="Y15" s="4">
        <v>0</v>
      </c>
      <c r="Z15" s="4" t="str">
        <f t="shared" si="16"/>
        <v xml:space="preserve"> </v>
      </c>
      <c r="AA15" s="4" t="str">
        <f t="shared" si="17"/>
        <v/>
      </c>
      <c r="AB15" s="4" t="str">
        <f t="shared" si="1"/>
        <v/>
      </c>
      <c r="AC15" s="4" t="str">
        <f t="shared" si="2"/>
        <v/>
      </c>
      <c r="AD15" s="4" t="str">
        <f t="shared" si="18"/>
        <v/>
      </c>
      <c r="AE15" s="4" t="str">
        <f t="shared" si="3"/>
        <v/>
      </c>
      <c r="AF15" s="4" t="str">
        <f t="shared" si="4"/>
        <v/>
      </c>
      <c r="AG15" s="4" t="str">
        <f t="shared" si="5"/>
        <v>999:99.99</v>
      </c>
      <c r="AH15" s="4" t="str">
        <f t="shared" si="6"/>
        <v>999:99.99</v>
      </c>
      <c r="AI15" s="4" t="str">
        <f t="shared" si="7"/>
        <v>999:99.99</v>
      </c>
      <c r="AJ15" s="4">
        <f t="shared" si="19"/>
        <v>0</v>
      </c>
      <c r="AK15" s="4">
        <f t="shared" si="8"/>
        <v>0</v>
      </c>
      <c r="AL15" s="4">
        <f t="shared" si="9"/>
        <v>0</v>
      </c>
      <c r="AM15" s="4" t="str">
        <f t="shared" si="10"/>
        <v/>
      </c>
      <c r="AN15" s="4" t="str">
        <f t="shared" si="20"/>
        <v/>
      </c>
      <c r="AO15" s="4" t="str">
        <f t="shared" si="21"/>
        <v/>
      </c>
      <c r="AP15" s="4">
        <v>9</v>
      </c>
      <c r="AQ15" s="4" t="s">
        <v>86</v>
      </c>
      <c r="AR15" s="4">
        <v>1</v>
      </c>
      <c r="AS15" s="4">
        <v>4</v>
      </c>
      <c r="AT15" s="4">
        <v>5</v>
      </c>
      <c r="AU15" s="4" t="s">
        <v>168</v>
      </c>
      <c r="AV15" s="91" t="s">
        <v>161</v>
      </c>
      <c r="AW15" s="90">
        <v>4</v>
      </c>
      <c r="AZ15" s="4" t="str">
        <f>IF(個人申込!I15="","",VALUE(1))</f>
        <v/>
      </c>
    </row>
    <row r="16" spans="1:52" ht="17.25" customHeight="1" x14ac:dyDescent="0.15">
      <c r="A16" s="47" t="str">
        <f t="shared" si="22"/>
        <v/>
      </c>
      <c r="B16" s="100"/>
      <c r="C16" s="98"/>
      <c r="D16" s="98"/>
      <c r="E16" s="98"/>
      <c r="F16" s="98"/>
      <c r="G16" s="65"/>
      <c r="H16" s="101"/>
      <c r="I16" s="101"/>
      <c r="J16" s="65"/>
      <c r="K16" s="101"/>
      <c r="L16" s="101"/>
      <c r="M16" s="65"/>
      <c r="N16" s="101"/>
      <c r="O16" s="109" t="str">
        <f t="shared" si="23"/>
        <v/>
      </c>
      <c r="P16" s="112" t="str">
        <f>IF(ISERROR(VLOOKUP(AM16,AP$7:$AU$42,6,0)),"",VLOOKUP(AM16,AP$7:$AU$42,6,0))</f>
        <v/>
      </c>
      <c r="Q16" s="112" t="str">
        <f>IF(ISERROR(VLOOKUP(AM16,AP$7:$AQ$42,2,0)),"",VLOOKUP(AM16,AP$7:$AQ$42,2,0))</f>
        <v/>
      </c>
      <c r="R16" s="96"/>
      <c r="S16" s="4">
        <f t="shared" si="11"/>
        <v>0</v>
      </c>
      <c r="T16" s="4">
        <f t="shared" si="12"/>
        <v>0</v>
      </c>
      <c r="U16" s="4" t="str">
        <f t="shared" si="13"/>
        <v/>
      </c>
      <c r="V16" s="4" t="str">
        <f t="shared" si="14"/>
        <v/>
      </c>
      <c r="W16" s="13">
        <f t="shared" si="15"/>
        <v>0</v>
      </c>
      <c r="X16" s="4" t="str">
        <f>IF(ISERROR(VLOOKUP(AM16,AP$7:$AU$42,5,0)),"",VLOOKUP(AM16,AP$7:$AU$42,5,0))</f>
        <v/>
      </c>
      <c r="Y16" s="4">
        <v>0</v>
      </c>
      <c r="Z16" s="4" t="str">
        <f t="shared" si="16"/>
        <v xml:space="preserve"> </v>
      </c>
      <c r="AA16" s="4" t="str">
        <f t="shared" si="17"/>
        <v/>
      </c>
      <c r="AB16" s="4" t="str">
        <f t="shared" si="1"/>
        <v/>
      </c>
      <c r="AC16" s="4" t="str">
        <f t="shared" si="2"/>
        <v/>
      </c>
      <c r="AD16" s="4" t="str">
        <f t="shared" si="18"/>
        <v/>
      </c>
      <c r="AE16" s="4" t="str">
        <f t="shared" si="3"/>
        <v/>
      </c>
      <c r="AF16" s="4" t="str">
        <f t="shared" si="4"/>
        <v/>
      </c>
      <c r="AG16" s="4" t="str">
        <f t="shared" si="5"/>
        <v>999:99.99</v>
      </c>
      <c r="AH16" s="4" t="str">
        <f t="shared" si="6"/>
        <v>999:99.99</v>
      </c>
      <c r="AI16" s="4" t="str">
        <f t="shared" si="7"/>
        <v>999:99.99</v>
      </c>
      <c r="AJ16" s="4">
        <f t="shared" si="19"/>
        <v>0</v>
      </c>
      <c r="AK16" s="4">
        <f t="shared" si="8"/>
        <v>0</v>
      </c>
      <c r="AL16" s="4">
        <f t="shared" si="9"/>
        <v>0</v>
      </c>
      <c r="AM16" s="4" t="str">
        <f t="shared" si="10"/>
        <v/>
      </c>
      <c r="AN16" s="4" t="str">
        <f t="shared" si="20"/>
        <v/>
      </c>
      <c r="AO16" s="4" t="str">
        <f t="shared" si="21"/>
        <v/>
      </c>
      <c r="AP16" s="4">
        <v>10</v>
      </c>
      <c r="AQ16" s="4" t="s">
        <v>87</v>
      </c>
      <c r="AR16" s="4">
        <v>1</v>
      </c>
      <c r="AS16" s="4">
        <v>5</v>
      </c>
      <c r="AT16" s="4">
        <v>6</v>
      </c>
      <c r="AU16" s="4" t="s">
        <v>169</v>
      </c>
      <c r="AV16" s="91" t="s">
        <v>162</v>
      </c>
      <c r="AW16" s="90">
        <v>4</v>
      </c>
      <c r="AZ16" s="4" t="str">
        <f>IF(個人申込!I16="","",VALUE(1))</f>
        <v/>
      </c>
    </row>
    <row r="17" spans="1:52" ht="17.25" customHeight="1" x14ac:dyDescent="0.15">
      <c r="A17" s="47" t="str">
        <f t="shared" si="22"/>
        <v/>
      </c>
      <c r="B17" s="100"/>
      <c r="C17" s="98"/>
      <c r="D17" s="98"/>
      <c r="E17" s="98"/>
      <c r="F17" s="98"/>
      <c r="G17" s="65"/>
      <c r="H17" s="101"/>
      <c r="I17" s="101"/>
      <c r="J17" s="65"/>
      <c r="K17" s="101"/>
      <c r="L17" s="101"/>
      <c r="M17" s="65"/>
      <c r="N17" s="101"/>
      <c r="O17" s="109" t="str">
        <f t="shared" si="23"/>
        <v/>
      </c>
      <c r="P17" s="112" t="str">
        <f>IF(ISERROR(VLOOKUP(AM17,AP$7:$AU$42,6,0)),"",VLOOKUP(AM17,AP$7:$AU$42,6,0))</f>
        <v/>
      </c>
      <c r="Q17" s="112" t="str">
        <f>IF(ISERROR(VLOOKUP(AM17,AP$7:$AQ$42,2,0)),"",VLOOKUP(AM17,AP$7:$AQ$42,2,0))</f>
        <v/>
      </c>
      <c r="R17" s="96"/>
      <c r="S17" s="4">
        <f t="shared" si="11"/>
        <v>0</v>
      </c>
      <c r="T17" s="4">
        <f t="shared" si="12"/>
        <v>0</v>
      </c>
      <c r="U17" s="4" t="str">
        <f t="shared" si="13"/>
        <v/>
      </c>
      <c r="V17" s="4" t="str">
        <f t="shared" si="14"/>
        <v/>
      </c>
      <c r="W17" s="13">
        <f t="shared" si="15"/>
        <v>0</v>
      </c>
      <c r="X17" s="4" t="str">
        <f>IF(ISERROR(VLOOKUP(AM17,AP$7:$AU$42,5,0)),"",VLOOKUP(AM17,AP$7:$AU$42,5,0))</f>
        <v/>
      </c>
      <c r="Y17" s="4">
        <v>0</v>
      </c>
      <c r="Z17" s="4" t="str">
        <f t="shared" si="16"/>
        <v xml:space="preserve"> </v>
      </c>
      <c r="AA17" s="4" t="str">
        <f t="shared" si="17"/>
        <v/>
      </c>
      <c r="AB17" s="4" t="str">
        <f t="shared" si="1"/>
        <v/>
      </c>
      <c r="AC17" s="4" t="str">
        <f t="shared" si="2"/>
        <v/>
      </c>
      <c r="AD17" s="4" t="str">
        <f t="shared" si="18"/>
        <v/>
      </c>
      <c r="AE17" s="4" t="str">
        <f t="shared" si="3"/>
        <v/>
      </c>
      <c r="AF17" s="4" t="str">
        <f t="shared" si="4"/>
        <v/>
      </c>
      <c r="AG17" s="4" t="str">
        <f t="shared" si="5"/>
        <v>999:99.99</v>
      </c>
      <c r="AH17" s="4" t="str">
        <f t="shared" si="6"/>
        <v>999:99.99</v>
      </c>
      <c r="AI17" s="4" t="str">
        <f t="shared" si="7"/>
        <v>999:99.99</v>
      </c>
      <c r="AJ17" s="4">
        <f t="shared" si="19"/>
        <v>0</v>
      </c>
      <c r="AK17" s="4">
        <f t="shared" si="8"/>
        <v>0</v>
      </c>
      <c r="AL17" s="4">
        <f t="shared" si="9"/>
        <v>0</v>
      </c>
      <c r="AM17" s="4" t="str">
        <f t="shared" si="10"/>
        <v/>
      </c>
      <c r="AN17" s="4" t="str">
        <f t="shared" si="20"/>
        <v/>
      </c>
      <c r="AO17" s="4" t="str">
        <f t="shared" si="21"/>
        <v/>
      </c>
      <c r="AP17" s="4">
        <v>11</v>
      </c>
      <c r="AQ17" s="4" t="s">
        <v>88</v>
      </c>
      <c r="AR17" s="4">
        <v>1</v>
      </c>
      <c r="AS17" s="4">
        <v>6</v>
      </c>
      <c r="AT17" s="4">
        <v>7</v>
      </c>
      <c r="AU17" s="4" t="s">
        <v>170</v>
      </c>
      <c r="AV17" s="93" t="s">
        <v>163</v>
      </c>
      <c r="AW17" s="94">
        <v>5</v>
      </c>
      <c r="AZ17" s="4" t="str">
        <f>IF(個人申込!I17="","",VALUE(1))</f>
        <v/>
      </c>
    </row>
    <row r="18" spans="1:52" ht="17.25" customHeight="1" x14ac:dyDescent="0.15">
      <c r="A18" s="47" t="str">
        <f t="shared" si="22"/>
        <v/>
      </c>
      <c r="B18" s="100"/>
      <c r="C18" s="98"/>
      <c r="D18" s="98"/>
      <c r="E18" s="98"/>
      <c r="F18" s="98"/>
      <c r="G18" s="65"/>
      <c r="H18" s="101"/>
      <c r="I18" s="101"/>
      <c r="J18" s="65"/>
      <c r="K18" s="101"/>
      <c r="L18" s="101"/>
      <c r="M18" s="65"/>
      <c r="N18" s="101"/>
      <c r="O18" s="109" t="str">
        <f t="shared" si="23"/>
        <v/>
      </c>
      <c r="P18" s="112" t="str">
        <f>IF(ISERROR(VLOOKUP(AM18,AP$7:$AU$42,6,0)),"",VLOOKUP(AM18,AP$7:$AU$42,6,0))</f>
        <v/>
      </c>
      <c r="Q18" s="112" t="str">
        <f>IF(ISERROR(VLOOKUP(AM18,AP$7:$AQ$42,2,0)),"",VLOOKUP(AM18,AP$7:$AQ$42,2,0))</f>
        <v/>
      </c>
      <c r="R18" s="96"/>
      <c r="S18" s="4">
        <f t="shared" si="11"/>
        <v>0</v>
      </c>
      <c r="T18" s="4">
        <f t="shared" si="12"/>
        <v>0</v>
      </c>
      <c r="U18" s="4" t="str">
        <f t="shared" si="13"/>
        <v/>
      </c>
      <c r="V18" s="4" t="str">
        <f t="shared" si="14"/>
        <v/>
      </c>
      <c r="W18" s="13">
        <f t="shared" si="15"/>
        <v>0</v>
      </c>
      <c r="X18" s="4" t="str">
        <f>IF(ISERROR(VLOOKUP(AM18,AP$7:$AU$42,5,0)),"",VLOOKUP(AM18,AP$7:$AU$42,5,0))</f>
        <v/>
      </c>
      <c r="Y18" s="4">
        <v>0</v>
      </c>
      <c r="Z18" s="4" t="str">
        <f t="shared" si="16"/>
        <v xml:space="preserve"> </v>
      </c>
      <c r="AA18" s="4" t="str">
        <f t="shared" si="17"/>
        <v/>
      </c>
      <c r="AB18" s="4" t="str">
        <f t="shared" si="1"/>
        <v/>
      </c>
      <c r="AC18" s="4" t="str">
        <f t="shared" si="2"/>
        <v/>
      </c>
      <c r="AD18" s="4" t="str">
        <f t="shared" si="18"/>
        <v/>
      </c>
      <c r="AE18" s="4" t="str">
        <f t="shared" si="3"/>
        <v/>
      </c>
      <c r="AF18" s="4" t="str">
        <f t="shared" si="4"/>
        <v/>
      </c>
      <c r="AG18" s="4" t="str">
        <f t="shared" si="5"/>
        <v>999:99.99</v>
      </c>
      <c r="AH18" s="4" t="str">
        <f t="shared" si="6"/>
        <v>999:99.99</v>
      </c>
      <c r="AI18" s="4" t="str">
        <f t="shared" si="7"/>
        <v>999:99.99</v>
      </c>
      <c r="AJ18" s="4">
        <f t="shared" si="19"/>
        <v>0</v>
      </c>
      <c r="AK18" s="4">
        <f t="shared" si="8"/>
        <v>0</v>
      </c>
      <c r="AL18" s="4">
        <f t="shared" si="9"/>
        <v>0</v>
      </c>
      <c r="AM18" s="4" t="str">
        <f t="shared" si="10"/>
        <v/>
      </c>
      <c r="AN18" s="4" t="str">
        <f t="shared" si="20"/>
        <v/>
      </c>
      <c r="AO18" s="4" t="str">
        <f t="shared" si="21"/>
        <v/>
      </c>
      <c r="AP18" s="4">
        <v>12</v>
      </c>
      <c r="AQ18" s="4" t="s">
        <v>89</v>
      </c>
      <c r="AR18" s="4">
        <v>2</v>
      </c>
      <c r="AS18" s="4">
        <v>1</v>
      </c>
      <c r="AT18" s="4">
        <v>7</v>
      </c>
      <c r="AU18" s="4" t="s">
        <v>170</v>
      </c>
      <c r="AV18" s="91"/>
      <c r="AW18" s="90"/>
      <c r="AZ18" s="4" t="str">
        <f>IF(個人申込!I18="","",VALUE(1))</f>
        <v/>
      </c>
    </row>
    <row r="19" spans="1:52" ht="17.25" customHeight="1" x14ac:dyDescent="0.15">
      <c r="A19" s="47" t="str">
        <f t="shared" si="22"/>
        <v/>
      </c>
      <c r="B19" s="100"/>
      <c r="C19" s="98"/>
      <c r="D19" s="98"/>
      <c r="E19" s="98"/>
      <c r="F19" s="98"/>
      <c r="G19" s="65"/>
      <c r="H19" s="101"/>
      <c r="I19" s="101"/>
      <c r="J19" s="65"/>
      <c r="K19" s="101"/>
      <c r="L19" s="101"/>
      <c r="M19" s="65"/>
      <c r="N19" s="101"/>
      <c r="O19" s="109" t="str">
        <f t="shared" si="23"/>
        <v/>
      </c>
      <c r="P19" s="112" t="str">
        <f>IF(ISERROR(VLOOKUP(AM19,AP$7:$AU$42,6,0)),"",VLOOKUP(AM19,AP$7:$AU$42,6,0))</f>
        <v/>
      </c>
      <c r="Q19" s="112" t="str">
        <f>IF(ISERROR(VLOOKUP(AM19,AP$7:$AQ$42,2,0)),"",VLOOKUP(AM19,AP$7:$AQ$42,2,0))</f>
        <v/>
      </c>
      <c r="R19" s="96"/>
      <c r="S19" s="4">
        <f t="shared" si="11"/>
        <v>0</v>
      </c>
      <c r="T19" s="4">
        <f t="shared" si="12"/>
        <v>0</v>
      </c>
      <c r="U19" s="4" t="str">
        <f t="shared" si="13"/>
        <v/>
      </c>
      <c r="V19" s="4" t="str">
        <f t="shared" si="14"/>
        <v/>
      </c>
      <c r="W19" s="13">
        <f t="shared" si="15"/>
        <v>0</v>
      </c>
      <c r="X19" s="4" t="str">
        <f>IF(ISERROR(VLOOKUP(AM19,AP$7:$AU$42,5,0)),"",VLOOKUP(AM19,AP$7:$AU$42,5,0))</f>
        <v/>
      </c>
      <c r="Y19" s="4">
        <v>0</v>
      </c>
      <c r="Z19" s="4" t="str">
        <f t="shared" si="16"/>
        <v xml:space="preserve"> </v>
      </c>
      <c r="AA19" s="4" t="str">
        <f t="shared" si="17"/>
        <v/>
      </c>
      <c r="AB19" s="4" t="str">
        <f t="shared" si="1"/>
        <v/>
      </c>
      <c r="AC19" s="4" t="str">
        <f t="shared" si="2"/>
        <v/>
      </c>
      <c r="AD19" s="4" t="str">
        <f t="shared" si="18"/>
        <v/>
      </c>
      <c r="AE19" s="4" t="str">
        <f t="shared" si="3"/>
        <v/>
      </c>
      <c r="AF19" s="4" t="str">
        <f t="shared" si="4"/>
        <v/>
      </c>
      <c r="AG19" s="4" t="str">
        <f t="shared" si="5"/>
        <v>999:99.99</v>
      </c>
      <c r="AH19" s="4" t="str">
        <f t="shared" si="6"/>
        <v>999:99.99</v>
      </c>
      <c r="AI19" s="4" t="str">
        <f t="shared" si="7"/>
        <v>999:99.99</v>
      </c>
      <c r="AJ19" s="4">
        <f t="shared" si="19"/>
        <v>0</v>
      </c>
      <c r="AK19" s="4">
        <f t="shared" si="8"/>
        <v>0</v>
      </c>
      <c r="AL19" s="4">
        <f t="shared" si="9"/>
        <v>0</v>
      </c>
      <c r="AM19" s="4" t="str">
        <f t="shared" si="10"/>
        <v/>
      </c>
      <c r="AN19" s="4" t="str">
        <f t="shared" si="20"/>
        <v/>
      </c>
      <c r="AO19" s="4" t="str">
        <f t="shared" si="21"/>
        <v/>
      </c>
      <c r="AP19" s="4">
        <v>13</v>
      </c>
      <c r="AQ19" s="4" t="s">
        <v>90</v>
      </c>
      <c r="AR19" s="4">
        <v>2</v>
      </c>
      <c r="AS19" s="4">
        <v>2</v>
      </c>
      <c r="AT19" s="4">
        <v>7</v>
      </c>
      <c r="AU19" s="4" t="s">
        <v>170</v>
      </c>
      <c r="AV19" s="93"/>
      <c r="AW19" s="94"/>
      <c r="AZ19" s="4" t="str">
        <f>IF(個人申込!I19="","",VALUE(1))</f>
        <v/>
      </c>
    </row>
    <row r="20" spans="1:52" ht="17.25" customHeight="1" x14ac:dyDescent="0.15">
      <c r="A20" s="47" t="str">
        <f t="shared" si="22"/>
        <v/>
      </c>
      <c r="B20" s="100"/>
      <c r="C20" s="98"/>
      <c r="D20" s="98"/>
      <c r="E20" s="98"/>
      <c r="F20" s="98"/>
      <c r="G20" s="65"/>
      <c r="H20" s="101"/>
      <c r="I20" s="101"/>
      <c r="J20" s="65"/>
      <c r="K20" s="101"/>
      <c r="L20" s="101"/>
      <c r="M20" s="65"/>
      <c r="N20" s="101"/>
      <c r="O20" s="109" t="str">
        <f t="shared" si="23"/>
        <v/>
      </c>
      <c r="P20" s="112" t="str">
        <f>IF(ISERROR(VLOOKUP(AM20,AP$7:$AU$42,6,0)),"",VLOOKUP(AM20,AP$7:$AU$42,6,0))</f>
        <v/>
      </c>
      <c r="Q20" s="112" t="str">
        <f>IF(ISERROR(VLOOKUP(AM20,AP$7:$AQ$42,2,0)),"",VLOOKUP(AM20,AP$7:$AQ$42,2,0))</f>
        <v/>
      </c>
      <c r="R20" s="96"/>
      <c r="S20" s="4">
        <f t="shared" si="11"/>
        <v>0</v>
      </c>
      <c r="T20" s="4">
        <f t="shared" si="12"/>
        <v>0</v>
      </c>
      <c r="U20" s="4" t="str">
        <f t="shared" si="13"/>
        <v/>
      </c>
      <c r="V20" s="4" t="str">
        <f t="shared" si="14"/>
        <v/>
      </c>
      <c r="W20" s="13">
        <f t="shared" si="15"/>
        <v>0</v>
      </c>
      <c r="X20" s="4" t="str">
        <f>IF(ISERROR(VLOOKUP(AM20,AP$7:$AU$42,5,0)),"",VLOOKUP(AM20,AP$7:$AU$42,5,0))</f>
        <v/>
      </c>
      <c r="Y20" s="4">
        <v>0</v>
      </c>
      <c r="Z20" s="4" t="str">
        <f t="shared" si="16"/>
        <v xml:space="preserve"> </v>
      </c>
      <c r="AA20" s="4" t="str">
        <f t="shared" si="17"/>
        <v/>
      </c>
      <c r="AB20" s="4" t="str">
        <f t="shared" si="1"/>
        <v/>
      </c>
      <c r="AC20" s="4" t="str">
        <f t="shared" si="2"/>
        <v/>
      </c>
      <c r="AD20" s="4" t="str">
        <f t="shared" si="18"/>
        <v/>
      </c>
      <c r="AE20" s="4" t="str">
        <f t="shared" si="3"/>
        <v/>
      </c>
      <c r="AF20" s="4" t="str">
        <f t="shared" si="4"/>
        <v/>
      </c>
      <c r="AG20" s="4" t="str">
        <f t="shared" si="5"/>
        <v>999:99.99</v>
      </c>
      <c r="AH20" s="4" t="str">
        <f t="shared" si="6"/>
        <v>999:99.99</v>
      </c>
      <c r="AI20" s="4" t="str">
        <f t="shared" si="7"/>
        <v>999:99.99</v>
      </c>
      <c r="AJ20" s="4">
        <f t="shared" si="19"/>
        <v>0</v>
      </c>
      <c r="AK20" s="4">
        <f t="shared" si="8"/>
        <v>0</v>
      </c>
      <c r="AL20" s="4">
        <f t="shared" si="9"/>
        <v>0</v>
      </c>
      <c r="AM20" s="4" t="str">
        <f t="shared" si="10"/>
        <v/>
      </c>
      <c r="AN20" s="4" t="str">
        <f t="shared" si="20"/>
        <v/>
      </c>
      <c r="AO20" s="4" t="str">
        <f t="shared" si="21"/>
        <v/>
      </c>
      <c r="AP20" s="4">
        <v>14</v>
      </c>
      <c r="AQ20" s="4" t="s">
        <v>91</v>
      </c>
      <c r="AR20" s="4">
        <v>2</v>
      </c>
      <c r="AS20" s="4">
        <v>3</v>
      </c>
      <c r="AT20" s="4">
        <v>7</v>
      </c>
      <c r="AU20" s="4" t="s">
        <v>170</v>
      </c>
      <c r="AV20" s="93"/>
      <c r="AW20" s="94"/>
      <c r="AZ20" s="4" t="str">
        <f>IF(個人申込!I20="","",VALUE(1))</f>
        <v/>
      </c>
    </row>
    <row r="21" spans="1:52" ht="17.25" customHeight="1" x14ac:dyDescent="0.15">
      <c r="A21" s="47" t="str">
        <f t="shared" si="22"/>
        <v/>
      </c>
      <c r="B21" s="100"/>
      <c r="C21" s="98"/>
      <c r="D21" s="98"/>
      <c r="E21" s="98"/>
      <c r="F21" s="98"/>
      <c r="G21" s="65"/>
      <c r="H21" s="101"/>
      <c r="I21" s="101"/>
      <c r="J21" s="65"/>
      <c r="K21" s="101"/>
      <c r="L21" s="101"/>
      <c r="M21" s="65"/>
      <c r="N21" s="101"/>
      <c r="O21" s="109" t="str">
        <f t="shared" si="23"/>
        <v/>
      </c>
      <c r="P21" s="112" t="str">
        <f>IF(ISERROR(VLOOKUP(AM21,AP$7:$AU$42,6,0)),"",VLOOKUP(AM21,AP$7:$AU$42,6,0))</f>
        <v/>
      </c>
      <c r="Q21" s="112" t="str">
        <f>IF(ISERROR(VLOOKUP(AM21,AP$7:$AQ$42,2,0)),"",VLOOKUP(AM21,AP$7:$AQ$42,2,0))</f>
        <v/>
      </c>
      <c r="R21" s="96"/>
      <c r="S21" s="4">
        <f t="shared" si="11"/>
        <v>0</v>
      </c>
      <c r="T21" s="4">
        <f t="shared" si="12"/>
        <v>0</v>
      </c>
      <c r="U21" s="4" t="str">
        <f t="shared" si="13"/>
        <v/>
      </c>
      <c r="V21" s="4" t="str">
        <f t="shared" si="14"/>
        <v/>
      </c>
      <c r="W21" s="13">
        <f t="shared" si="15"/>
        <v>0</v>
      </c>
      <c r="X21" s="4" t="str">
        <f>IF(ISERROR(VLOOKUP(AM21,AP$7:$AU$42,5,0)),"",VLOOKUP(AM21,AP$7:$AU$42,5,0))</f>
        <v/>
      </c>
      <c r="Y21" s="4">
        <v>0</v>
      </c>
      <c r="Z21" s="4" t="str">
        <f t="shared" si="16"/>
        <v xml:space="preserve"> </v>
      </c>
      <c r="AA21" s="4" t="str">
        <f t="shared" si="17"/>
        <v/>
      </c>
      <c r="AB21" s="4" t="str">
        <f t="shared" si="1"/>
        <v/>
      </c>
      <c r="AC21" s="4" t="str">
        <f t="shared" si="2"/>
        <v/>
      </c>
      <c r="AD21" s="4" t="str">
        <f t="shared" si="18"/>
        <v/>
      </c>
      <c r="AE21" s="4" t="str">
        <f t="shared" si="3"/>
        <v/>
      </c>
      <c r="AF21" s="4" t="str">
        <f t="shared" si="4"/>
        <v/>
      </c>
      <c r="AG21" s="4" t="str">
        <f t="shared" si="5"/>
        <v>999:99.99</v>
      </c>
      <c r="AH21" s="4" t="str">
        <f t="shared" si="6"/>
        <v>999:99.99</v>
      </c>
      <c r="AI21" s="4" t="str">
        <f t="shared" si="7"/>
        <v>999:99.99</v>
      </c>
      <c r="AJ21" s="4">
        <f t="shared" si="19"/>
        <v>0</v>
      </c>
      <c r="AK21" s="4">
        <f t="shared" si="8"/>
        <v>0</v>
      </c>
      <c r="AL21" s="4">
        <f t="shared" si="9"/>
        <v>0</v>
      </c>
      <c r="AM21" s="4" t="str">
        <f t="shared" si="10"/>
        <v/>
      </c>
      <c r="AN21" s="4" t="str">
        <f t="shared" si="20"/>
        <v/>
      </c>
      <c r="AO21" s="4" t="str">
        <f t="shared" si="21"/>
        <v/>
      </c>
      <c r="AP21" s="4">
        <v>15</v>
      </c>
      <c r="AQ21" s="4" t="s">
        <v>92</v>
      </c>
      <c r="AR21" s="4">
        <v>3</v>
      </c>
      <c r="AS21" s="4">
        <v>1</v>
      </c>
      <c r="AT21" s="4">
        <v>7</v>
      </c>
      <c r="AU21" s="4" t="s">
        <v>170</v>
      </c>
      <c r="AV21" s="93"/>
      <c r="AW21" s="94"/>
      <c r="AZ21" s="4" t="str">
        <f>IF(個人申込!I21="","",VALUE(1))</f>
        <v/>
      </c>
    </row>
    <row r="22" spans="1:52" ht="17.25" customHeight="1" x14ac:dyDescent="0.15">
      <c r="A22" s="47" t="str">
        <f t="shared" si="22"/>
        <v/>
      </c>
      <c r="B22" s="100"/>
      <c r="C22" s="98"/>
      <c r="D22" s="98"/>
      <c r="E22" s="98"/>
      <c r="F22" s="98"/>
      <c r="G22" s="65"/>
      <c r="H22" s="101"/>
      <c r="I22" s="101"/>
      <c r="J22" s="65"/>
      <c r="K22" s="101"/>
      <c r="L22" s="101"/>
      <c r="M22" s="65"/>
      <c r="N22" s="101"/>
      <c r="O22" s="109" t="str">
        <f t="shared" si="23"/>
        <v/>
      </c>
      <c r="P22" s="112" t="str">
        <f>IF(ISERROR(VLOOKUP(AM22,AP$7:$AU$42,6,0)),"",VLOOKUP(AM22,AP$7:$AU$42,6,0))</f>
        <v/>
      </c>
      <c r="Q22" s="112" t="str">
        <f>IF(ISERROR(VLOOKUP(AM22,AP$7:$AQ$42,2,0)),"",VLOOKUP(AM22,AP$7:$AQ$42,2,0))</f>
        <v/>
      </c>
      <c r="R22" s="96"/>
      <c r="S22" s="4">
        <f t="shared" si="11"/>
        <v>0</v>
      </c>
      <c r="T22" s="4">
        <f t="shared" si="12"/>
        <v>0</v>
      </c>
      <c r="U22" s="4" t="str">
        <f t="shared" si="13"/>
        <v/>
      </c>
      <c r="V22" s="4" t="str">
        <f t="shared" si="14"/>
        <v/>
      </c>
      <c r="W22" s="13">
        <f t="shared" si="15"/>
        <v>0</v>
      </c>
      <c r="X22" s="4" t="str">
        <f>IF(ISERROR(VLOOKUP(AM22,AP$7:$AU$42,5,0)),"",VLOOKUP(AM22,AP$7:$AU$42,5,0))</f>
        <v/>
      </c>
      <c r="Y22" s="4">
        <v>0</v>
      </c>
      <c r="Z22" s="4" t="str">
        <f t="shared" si="16"/>
        <v xml:space="preserve"> </v>
      </c>
      <c r="AA22" s="4" t="str">
        <f t="shared" si="17"/>
        <v/>
      </c>
      <c r="AB22" s="4" t="str">
        <f t="shared" si="1"/>
        <v/>
      </c>
      <c r="AC22" s="4" t="str">
        <f t="shared" si="2"/>
        <v/>
      </c>
      <c r="AD22" s="4" t="str">
        <f t="shared" si="18"/>
        <v/>
      </c>
      <c r="AE22" s="4" t="str">
        <f t="shared" si="3"/>
        <v/>
      </c>
      <c r="AF22" s="4" t="str">
        <f t="shared" si="4"/>
        <v/>
      </c>
      <c r="AG22" s="4" t="str">
        <f t="shared" si="5"/>
        <v>999:99.99</v>
      </c>
      <c r="AH22" s="4" t="str">
        <f t="shared" si="6"/>
        <v>999:99.99</v>
      </c>
      <c r="AI22" s="4" t="str">
        <f t="shared" si="7"/>
        <v>999:99.99</v>
      </c>
      <c r="AJ22" s="4">
        <f t="shared" si="19"/>
        <v>0</v>
      </c>
      <c r="AK22" s="4">
        <f t="shared" si="8"/>
        <v>0</v>
      </c>
      <c r="AL22" s="4">
        <f t="shared" si="9"/>
        <v>0</v>
      </c>
      <c r="AM22" s="4" t="str">
        <f t="shared" si="10"/>
        <v/>
      </c>
      <c r="AN22" s="4" t="str">
        <f t="shared" si="20"/>
        <v/>
      </c>
      <c r="AO22" s="4" t="str">
        <f t="shared" si="21"/>
        <v/>
      </c>
      <c r="AP22" s="4">
        <v>16</v>
      </c>
      <c r="AQ22" s="4" t="s">
        <v>93</v>
      </c>
      <c r="AR22" s="4">
        <v>3</v>
      </c>
      <c r="AS22" s="4">
        <v>2</v>
      </c>
      <c r="AT22" s="4">
        <v>7</v>
      </c>
      <c r="AU22" s="4" t="s">
        <v>170</v>
      </c>
      <c r="AV22" s="24"/>
      <c r="AW22" s="35"/>
      <c r="AZ22" s="4" t="str">
        <f>IF(個人申込!I22="","",VALUE(1))</f>
        <v/>
      </c>
    </row>
    <row r="23" spans="1:52" ht="17.25" customHeight="1" x14ac:dyDescent="0.15">
      <c r="A23" s="47" t="str">
        <f t="shared" si="22"/>
        <v/>
      </c>
      <c r="B23" s="100"/>
      <c r="C23" s="98"/>
      <c r="D23" s="98"/>
      <c r="E23" s="98"/>
      <c r="F23" s="98"/>
      <c r="G23" s="65"/>
      <c r="H23" s="101"/>
      <c r="I23" s="101"/>
      <c r="J23" s="65"/>
      <c r="K23" s="101"/>
      <c r="L23" s="101"/>
      <c r="M23" s="65"/>
      <c r="N23" s="101"/>
      <c r="O23" s="109" t="str">
        <f t="shared" si="23"/>
        <v/>
      </c>
      <c r="P23" s="112" t="str">
        <f>IF(ISERROR(VLOOKUP(AM23,AP$7:$AU$42,6,0)),"",VLOOKUP(AM23,AP$7:$AU$42,6,0))</f>
        <v/>
      </c>
      <c r="Q23" s="112" t="str">
        <f>IF(ISERROR(VLOOKUP(AM23,AP$7:$AQ$42,2,0)),"",VLOOKUP(AM23,AP$7:$AQ$42,2,0))</f>
        <v/>
      </c>
      <c r="R23" s="96"/>
      <c r="S23" s="4">
        <f t="shared" si="11"/>
        <v>0</v>
      </c>
      <c r="T23" s="4">
        <f t="shared" ref="T23:T106" si="24">T22+IF(V23="",0,1)</f>
        <v>0</v>
      </c>
      <c r="U23" s="4" t="str">
        <f t="shared" ref="U23:U42" si="25">IF(V23="","",T23)</f>
        <v/>
      </c>
      <c r="V23" s="4" t="str">
        <f t="shared" si="14"/>
        <v/>
      </c>
      <c r="W23" s="13">
        <f t="shared" si="15"/>
        <v>0</v>
      </c>
      <c r="X23" s="4" t="str">
        <f>IF(ISERROR(VLOOKUP(AM23,AP$7:$AU$42,5,0)),"",VLOOKUP(AM23,AP$7:$AU$42,5,0))</f>
        <v/>
      </c>
      <c r="Y23" s="4">
        <v>0</v>
      </c>
      <c r="Z23" s="4" t="str">
        <f t="shared" si="16"/>
        <v xml:space="preserve"> </v>
      </c>
      <c r="AA23" s="4" t="str">
        <f t="shared" si="17"/>
        <v/>
      </c>
      <c r="AB23" s="4" t="str">
        <f t="shared" si="1"/>
        <v/>
      </c>
      <c r="AC23" s="4" t="str">
        <f t="shared" si="2"/>
        <v/>
      </c>
      <c r="AD23" s="4" t="str">
        <f t="shared" si="18"/>
        <v/>
      </c>
      <c r="AE23" s="4" t="str">
        <f t="shared" si="3"/>
        <v/>
      </c>
      <c r="AF23" s="4" t="str">
        <f t="shared" si="4"/>
        <v/>
      </c>
      <c r="AG23" s="4" t="str">
        <f t="shared" si="5"/>
        <v>999:99.99</v>
      </c>
      <c r="AH23" s="4" t="str">
        <f t="shared" si="6"/>
        <v>999:99.99</v>
      </c>
      <c r="AI23" s="4" t="str">
        <f t="shared" si="7"/>
        <v>999:99.99</v>
      </c>
      <c r="AJ23" s="4">
        <f t="shared" si="19"/>
        <v>0</v>
      </c>
      <c r="AK23" s="4">
        <f t="shared" si="8"/>
        <v>0</v>
      </c>
      <c r="AL23" s="4">
        <f t="shared" si="9"/>
        <v>0</v>
      </c>
      <c r="AM23" s="4" t="str">
        <f t="shared" si="10"/>
        <v/>
      </c>
      <c r="AN23" s="4" t="str">
        <f t="shared" si="20"/>
        <v/>
      </c>
      <c r="AO23" s="4" t="str">
        <f t="shared" si="21"/>
        <v/>
      </c>
      <c r="AP23" s="4">
        <v>17</v>
      </c>
      <c r="AQ23" s="4" t="s">
        <v>94</v>
      </c>
      <c r="AR23" s="4">
        <v>3</v>
      </c>
      <c r="AS23" s="4">
        <v>3</v>
      </c>
      <c r="AT23" s="4">
        <v>7</v>
      </c>
      <c r="AU23" s="4" t="s">
        <v>170</v>
      </c>
      <c r="AV23" s="95"/>
      <c r="AW23" s="88"/>
      <c r="AZ23" s="4" t="str">
        <f>IF(個人申込!I23="","",VALUE(1))</f>
        <v/>
      </c>
    </row>
    <row r="24" spans="1:52" ht="17.25" customHeight="1" x14ac:dyDescent="0.15">
      <c r="A24" s="47" t="str">
        <f t="shared" si="22"/>
        <v/>
      </c>
      <c r="B24" s="100"/>
      <c r="C24" s="98"/>
      <c r="D24" s="98"/>
      <c r="E24" s="98"/>
      <c r="F24" s="98"/>
      <c r="G24" s="65"/>
      <c r="H24" s="101"/>
      <c r="I24" s="101"/>
      <c r="J24" s="65"/>
      <c r="K24" s="101"/>
      <c r="L24" s="101"/>
      <c r="M24" s="65"/>
      <c r="N24" s="101"/>
      <c r="O24" s="109" t="str">
        <f t="shared" si="23"/>
        <v/>
      </c>
      <c r="P24" s="112" t="str">
        <f>IF(ISERROR(VLOOKUP(AM24,AP$7:$AU$42,6,0)),"",VLOOKUP(AM24,AP$7:$AU$42,6,0))</f>
        <v/>
      </c>
      <c r="Q24" s="112" t="str">
        <f>IF(ISERROR(VLOOKUP(AM24,AP$7:$AQ$42,2,0)),"",VLOOKUP(AM24,AP$7:$AQ$42,2,0))</f>
        <v/>
      </c>
      <c r="R24" s="96"/>
      <c r="S24" s="4">
        <f t="shared" si="11"/>
        <v>0</v>
      </c>
      <c r="T24" s="4">
        <f t="shared" si="24"/>
        <v>0</v>
      </c>
      <c r="U24" s="4" t="str">
        <f t="shared" si="25"/>
        <v/>
      </c>
      <c r="V24" s="4" t="str">
        <f t="shared" si="14"/>
        <v/>
      </c>
      <c r="W24" s="13">
        <f t="shared" si="15"/>
        <v>0</v>
      </c>
      <c r="X24" s="4" t="str">
        <f>IF(ISERROR(VLOOKUP(AM24,AP$7:$AU$42,5,0)),"",VLOOKUP(AM24,AP$7:$AU$42,5,0))</f>
        <v/>
      </c>
      <c r="Y24" s="4">
        <v>0</v>
      </c>
      <c r="Z24" s="4" t="str">
        <f t="shared" si="16"/>
        <v xml:space="preserve"> </v>
      </c>
      <c r="AA24" s="4" t="str">
        <f t="shared" si="17"/>
        <v/>
      </c>
      <c r="AB24" s="4" t="str">
        <f t="shared" si="1"/>
        <v/>
      </c>
      <c r="AC24" s="4" t="str">
        <f t="shared" si="2"/>
        <v/>
      </c>
      <c r="AD24" s="4" t="str">
        <f t="shared" si="18"/>
        <v/>
      </c>
      <c r="AE24" s="4" t="str">
        <f t="shared" si="3"/>
        <v/>
      </c>
      <c r="AF24" s="4" t="str">
        <f t="shared" si="4"/>
        <v/>
      </c>
      <c r="AG24" s="4" t="str">
        <f t="shared" si="5"/>
        <v>999:99.99</v>
      </c>
      <c r="AH24" s="4" t="str">
        <f t="shared" si="6"/>
        <v>999:99.99</v>
      </c>
      <c r="AI24" s="4" t="str">
        <f t="shared" si="7"/>
        <v>999:99.99</v>
      </c>
      <c r="AJ24" s="4">
        <f t="shared" si="19"/>
        <v>0</v>
      </c>
      <c r="AK24" s="4">
        <f t="shared" si="8"/>
        <v>0</v>
      </c>
      <c r="AL24" s="4">
        <f t="shared" si="9"/>
        <v>0</v>
      </c>
      <c r="AM24" s="4" t="str">
        <f t="shared" si="10"/>
        <v/>
      </c>
      <c r="AN24" s="4" t="str">
        <f t="shared" si="20"/>
        <v/>
      </c>
      <c r="AO24" s="4" t="str">
        <f t="shared" si="21"/>
        <v/>
      </c>
      <c r="AP24" s="4">
        <v>18</v>
      </c>
      <c r="AQ24" s="4" t="s">
        <v>95</v>
      </c>
      <c r="AR24" s="4">
        <v>4</v>
      </c>
      <c r="AS24" s="4">
        <v>1</v>
      </c>
      <c r="AT24" s="4">
        <v>7</v>
      </c>
      <c r="AU24" s="4" t="s">
        <v>170</v>
      </c>
      <c r="AV24" s="91"/>
      <c r="AW24" s="90"/>
      <c r="AZ24" s="4" t="str">
        <f>IF(個人申込!I24="","",VALUE(1))</f>
        <v/>
      </c>
    </row>
    <row r="25" spans="1:52" ht="17.25" customHeight="1" x14ac:dyDescent="0.15">
      <c r="A25" s="47" t="str">
        <f t="shared" si="22"/>
        <v/>
      </c>
      <c r="B25" s="100"/>
      <c r="C25" s="98"/>
      <c r="D25" s="98"/>
      <c r="E25" s="98"/>
      <c r="F25" s="98"/>
      <c r="G25" s="65"/>
      <c r="H25" s="101"/>
      <c r="I25" s="101"/>
      <c r="J25" s="65"/>
      <c r="K25" s="101"/>
      <c r="L25" s="101"/>
      <c r="M25" s="65"/>
      <c r="N25" s="101"/>
      <c r="O25" s="109" t="str">
        <f t="shared" si="23"/>
        <v/>
      </c>
      <c r="P25" s="112" t="str">
        <f>IF(ISERROR(VLOOKUP(AM25,AP$7:$AU$42,6,0)),"",VLOOKUP(AM25,AP$7:$AU$42,6,0))</f>
        <v/>
      </c>
      <c r="Q25" s="112" t="str">
        <f>IF(ISERROR(VLOOKUP(AM25,AP$7:$AQ$42,2,0)),"",VLOOKUP(AM25,AP$7:$AQ$42,2,0))</f>
        <v/>
      </c>
      <c r="R25" s="96"/>
      <c r="S25" s="4">
        <f t="shared" si="11"/>
        <v>0</v>
      </c>
      <c r="T25" s="4">
        <f t="shared" si="24"/>
        <v>0</v>
      </c>
      <c r="U25" s="4" t="str">
        <f t="shared" si="25"/>
        <v/>
      </c>
      <c r="V25" s="4" t="str">
        <f t="shared" si="14"/>
        <v/>
      </c>
      <c r="W25" s="13">
        <f t="shared" si="15"/>
        <v>0</v>
      </c>
      <c r="X25" s="4" t="str">
        <f>IF(ISERROR(VLOOKUP(AM25,AP$7:$AU$42,5,0)),"",VLOOKUP(AM25,AP$7:$AU$42,5,0))</f>
        <v/>
      </c>
      <c r="Y25" s="4">
        <v>0</v>
      </c>
      <c r="Z25" s="4" t="str">
        <f t="shared" si="16"/>
        <v xml:space="preserve"> </v>
      </c>
      <c r="AA25" s="4" t="str">
        <f t="shared" si="17"/>
        <v/>
      </c>
      <c r="AB25" s="4" t="str">
        <f t="shared" si="1"/>
        <v/>
      </c>
      <c r="AC25" s="4" t="str">
        <f t="shared" si="2"/>
        <v/>
      </c>
      <c r="AD25" s="4" t="str">
        <f t="shared" si="18"/>
        <v/>
      </c>
      <c r="AE25" s="4" t="str">
        <f t="shared" si="3"/>
        <v/>
      </c>
      <c r="AF25" s="4" t="str">
        <f t="shared" si="4"/>
        <v/>
      </c>
      <c r="AG25" s="4" t="str">
        <f t="shared" si="5"/>
        <v>999:99.99</v>
      </c>
      <c r="AH25" s="4" t="str">
        <f t="shared" si="6"/>
        <v>999:99.99</v>
      </c>
      <c r="AI25" s="4" t="str">
        <f t="shared" si="7"/>
        <v>999:99.99</v>
      </c>
      <c r="AJ25" s="4">
        <f t="shared" si="19"/>
        <v>0</v>
      </c>
      <c r="AK25" s="4">
        <f t="shared" si="8"/>
        <v>0</v>
      </c>
      <c r="AL25" s="4">
        <f t="shared" si="9"/>
        <v>0</v>
      </c>
      <c r="AM25" s="4" t="str">
        <f t="shared" si="10"/>
        <v/>
      </c>
      <c r="AN25" s="4" t="str">
        <f t="shared" si="20"/>
        <v/>
      </c>
      <c r="AO25" s="4" t="str">
        <f t="shared" si="21"/>
        <v/>
      </c>
      <c r="AV25" s="91"/>
      <c r="AW25" s="90"/>
      <c r="AZ25" s="4" t="str">
        <f>IF(個人申込!I25="","",VALUE(1))</f>
        <v/>
      </c>
    </row>
    <row r="26" spans="1:52" ht="17.25" customHeight="1" x14ac:dyDescent="0.15">
      <c r="A26" s="47" t="str">
        <f t="shared" si="22"/>
        <v/>
      </c>
      <c r="B26" s="100"/>
      <c r="C26" s="98"/>
      <c r="D26" s="98"/>
      <c r="E26" s="98"/>
      <c r="F26" s="98"/>
      <c r="G26" s="65"/>
      <c r="H26" s="101"/>
      <c r="I26" s="101"/>
      <c r="J26" s="65"/>
      <c r="K26" s="101"/>
      <c r="L26" s="101"/>
      <c r="M26" s="65"/>
      <c r="N26" s="101"/>
      <c r="O26" s="109" t="str">
        <f t="shared" si="23"/>
        <v/>
      </c>
      <c r="P26" s="112" t="str">
        <f>IF(ISERROR(VLOOKUP(AM26,AP$7:$AU$42,6,0)),"",VLOOKUP(AM26,AP$7:$AU$42,6,0))</f>
        <v/>
      </c>
      <c r="Q26" s="112" t="str">
        <f>IF(ISERROR(VLOOKUP(AM26,AP$7:$AQ$42,2,0)),"",VLOOKUP(AM26,AP$7:$AQ$42,2,0))</f>
        <v/>
      </c>
      <c r="R26" s="96"/>
      <c r="S26" s="4">
        <f t="shared" si="11"/>
        <v>0</v>
      </c>
      <c r="T26" s="4">
        <f t="shared" si="24"/>
        <v>0</v>
      </c>
      <c r="U26" s="4" t="str">
        <f t="shared" si="25"/>
        <v/>
      </c>
      <c r="V26" s="4" t="str">
        <f t="shared" si="14"/>
        <v/>
      </c>
      <c r="W26" s="13">
        <f t="shared" si="15"/>
        <v>0</v>
      </c>
      <c r="X26" s="4" t="str">
        <f>IF(ISERROR(VLOOKUP(AM26,AP$7:$AU$42,5,0)),"",VLOOKUP(AM26,AP$7:$AU$42,5,0))</f>
        <v/>
      </c>
      <c r="Y26" s="4">
        <v>0</v>
      </c>
      <c r="Z26" s="4" t="str">
        <f t="shared" si="16"/>
        <v xml:space="preserve"> </v>
      </c>
      <c r="AA26" s="4" t="str">
        <f t="shared" si="17"/>
        <v/>
      </c>
      <c r="AB26" s="4" t="str">
        <f t="shared" si="1"/>
        <v/>
      </c>
      <c r="AC26" s="4" t="str">
        <f t="shared" si="2"/>
        <v/>
      </c>
      <c r="AD26" s="4" t="str">
        <f t="shared" si="18"/>
        <v/>
      </c>
      <c r="AE26" s="4" t="str">
        <f t="shared" si="3"/>
        <v/>
      </c>
      <c r="AF26" s="4" t="str">
        <f t="shared" si="4"/>
        <v/>
      </c>
      <c r="AG26" s="4" t="str">
        <f t="shared" si="5"/>
        <v>999:99.99</v>
      </c>
      <c r="AH26" s="4" t="str">
        <f t="shared" si="6"/>
        <v>999:99.99</v>
      </c>
      <c r="AI26" s="4" t="str">
        <f t="shared" si="7"/>
        <v>999:99.99</v>
      </c>
      <c r="AJ26" s="4">
        <f t="shared" si="19"/>
        <v>0</v>
      </c>
      <c r="AK26" s="4">
        <f t="shared" si="8"/>
        <v>0</v>
      </c>
      <c r="AL26" s="4">
        <f t="shared" si="9"/>
        <v>0</v>
      </c>
      <c r="AM26" s="4" t="str">
        <f t="shared" si="10"/>
        <v/>
      </c>
      <c r="AN26" s="4" t="str">
        <f t="shared" si="20"/>
        <v/>
      </c>
      <c r="AO26" s="4" t="str">
        <f t="shared" si="21"/>
        <v/>
      </c>
      <c r="AV26" s="91"/>
      <c r="AW26" s="90"/>
      <c r="AZ26" s="4" t="str">
        <f>IF(個人申込!I26="","",VALUE(1))</f>
        <v/>
      </c>
    </row>
    <row r="27" spans="1:52" ht="17.25" customHeight="1" x14ac:dyDescent="0.15">
      <c r="A27" s="47" t="str">
        <f t="shared" si="22"/>
        <v/>
      </c>
      <c r="B27" s="100"/>
      <c r="C27" s="98"/>
      <c r="D27" s="98"/>
      <c r="E27" s="98"/>
      <c r="F27" s="98"/>
      <c r="G27" s="65"/>
      <c r="H27" s="101"/>
      <c r="I27" s="101"/>
      <c r="J27" s="65"/>
      <c r="K27" s="101"/>
      <c r="L27" s="101"/>
      <c r="M27" s="65"/>
      <c r="N27" s="101"/>
      <c r="O27" s="109" t="str">
        <f t="shared" si="23"/>
        <v/>
      </c>
      <c r="P27" s="112" t="str">
        <f>IF(ISERROR(VLOOKUP(AM27,AP$7:$AU$42,6,0)),"",VLOOKUP(AM27,AP$7:$AU$42,6,0))</f>
        <v/>
      </c>
      <c r="Q27" s="112" t="str">
        <f>IF(ISERROR(VLOOKUP(AM27,AP$7:$AQ$42,2,0)),"",VLOOKUP(AM27,AP$7:$AQ$42,2,0))</f>
        <v/>
      </c>
      <c r="R27" s="96"/>
      <c r="S27" s="4">
        <f t="shared" si="11"/>
        <v>0</v>
      </c>
      <c r="T27" s="4">
        <f t="shared" si="24"/>
        <v>0</v>
      </c>
      <c r="U27" s="4" t="str">
        <f t="shared" si="25"/>
        <v/>
      </c>
      <c r="V27" s="4" t="str">
        <f t="shared" si="14"/>
        <v/>
      </c>
      <c r="W27" s="13">
        <f t="shared" si="15"/>
        <v>0</v>
      </c>
      <c r="X27" s="4" t="str">
        <f>IF(ISERROR(VLOOKUP(AM27,AP$7:$AU$42,5,0)),"",VLOOKUP(AM27,AP$7:$AU$42,5,0))</f>
        <v/>
      </c>
      <c r="Y27" s="4">
        <v>0</v>
      </c>
      <c r="Z27" s="4" t="str">
        <f t="shared" si="16"/>
        <v xml:space="preserve"> </v>
      </c>
      <c r="AA27" s="4" t="str">
        <f t="shared" si="17"/>
        <v/>
      </c>
      <c r="AB27" s="4" t="str">
        <f t="shared" si="1"/>
        <v/>
      </c>
      <c r="AC27" s="4" t="str">
        <f t="shared" si="2"/>
        <v/>
      </c>
      <c r="AD27" s="4" t="str">
        <f t="shared" si="18"/>
        <v/>
      </c>
      <c r="AE27" s="4" t="str">
        <f t="shared" si="3"/>
        <v/>
      </c>
      <c r="AF27" s="4" t="str">
        <f t="shared" si="4"/>
        <v/>
      </c>
      <c r="AG27" s="4" t="str">
        <f t="shared" si="5"/>
        <v>999:99.99</v>
      </c>
      <c r="AH27" s="4" t="str">
        <f t="shared" si="6"/>
        <v>999:99.99</v>
      </c>
      <c r="AI27" s="4" t="str">
        <f t="shared" si="7"/>
        <v>999:99.99</v>
      </c>
      <c r="AJ27" s="4">
        <f t="shared" si="19"/>
        <v>0</v>
      </c>
      <c r="AK27" s="4">
        <f t="shared" si="8"/>
        <v>0</v>
      </c>
      <c r="AL27" s="4">
        <f t="shared" si="9"/>
        <v>0</v>
      </c>
      <c r="AM27" s="4" t="str">
        <f t="shared" si="10"/>
        <v/>
      </c>
      <c r="AN27" s="4" t="str">
        <f t="shared" si="20"/>
        <v/>
      </c>
      <c r="AO27" s="4" t="str">
        <f t="shared" si="21"/>
        <v/>
      </c>
      <c r="AV27" s="91"/>
      <c r="AW27" s="90"/>
      <c r="AZ27" s="4" t="str">
        <f>IF(個人申込!I27="","",VALUE(1))</f>
        <v/>
      </c>
    </row>
    <row r="28" spans="1:52" ht="17.25" customHeight="1" x14ac:dyDescent="0.15">
      <c r="A28" s="47" t="str">
        <f t="shared" si="22"/>
        <v/>
      </c>
      <c r="B28" s="100"/>
      <c r="C28" s="98"/>
      <c r="D28" s="98"/>
      <c r="E28" s="98"/>
      <c r="F28" s="98"/>
      <c r="G28" s="65"/>
      <c r="H28" s="101"/>
      <c r="I28" s="101"/>
      <c r="J28" s="65"/>
      <c r="K28" s="101"/>
      <c r="L28" s="101"/>
      <c r="M28" s="65"/>
      <c r="N28" s="101"/>
      <c r="O28" s="109" t="str">
        <f t="shared" si="23"/>
        <v/>
      </c>
      <c r="P28" s="112" t="str">
        <f>IF(ISERROR(VLOOKUP(AM28,AP$7:$AU$42,6,0)),"",VLOOKUP(AM28,AP$7:$AU$42,6,0))</f>
        <v/>
      </c>
      <c r="Q28" s="112" t="str">
        <f>IF(ISERROR(VLOOKUP(AM28,AP$7:$AQ$42,2,0)),"",VLOOKUP(AM28,AP$7:$AQ$42,2,0))</f>
        <v/>
      </c>
      <c r="R28" s="96"/>
      <c r="S28" s="4">
        <f t="shared" si="11"/>
        <v>0</v>
      </c>
      <c r="T28" s="4">
        <f t="shared" si="24"/>
        <v>0</v>
      </c>
      <c r="U28" s="4" t="str">
        <f t="shared" si="25"/>
        <v/>
      </c>
      <c r="V28" s="4" t="str">
        <f t="shared" si="14"/>
        <v/>
      </c>
      <c r="W28" s="13">
        <f t="shared" si="15"/>
        <v>0</v>
      </c>
      <c r="X28" s="4" t="str">
        <f>IF(ISERROR(VLOOKUP(AM28,AP$7:$AU$42,5,0)),"",VLOOKUP(AM28,AP$7:$AU$42,5,0))</f>
        <v/>
      </c>
      <c r="Y28" s="4">
        <v>0</v>
      </c>
      <c r="Z28" s="4" t="str">
        <f t="shared" si="16"/>
        <v xml:space="preserve"> </v>
      </c>
      <c r="AA28" s="4" t="str">
        <f t="shared" si="17"/>
        <v/>
      </c>
      <c r="AB28" s="4" t="str">
        <f t="shared" si="1"/>
        <v/>
      </c>
      <c r="AC28" s="4" t="str">
        <f t="shared" si="2"/>
        <v/>
      </c>
      <c r="AD28" s="4" t="str">
        <f t="shared" si="18"/>
        <v/>
      </c>
      <c r="AE28" s="4" t="str">
        <f t="shared" si="3"/>
        <v/>
      </c>
      <c r="AF28" s="4" t="str">
        <f t="shared" si="4"/>
        <v/>
      </c>
      <c r="AG28" s="4" t="str">
        <f t="shared" si="5"/>
        <v>999:99.99</v>
      </c>
      <c r="AH28" s="4" t="str">
        <f t="shared" si="6"/>
        <v>999:99.99</v>
      </c>
      <c r="AI28" s="4" t="str">
        <f t="shared" si="7"/>
        <v>999:99.99</v>
      </c>
      <c r="AJ28" s="4">
        <f t="shared" si="19"/>
        <v>0</v>
      </c>
      <c r="AK28" s="4">
        <f t="shared" si="8"/>
        <v>0</v>
      </c>
      <c r="AL28" s="4">
        <f t="shared" si="9"/>
        <v>0</v>
      </c>
      <c r="AM28" s="4" t="str">
        <f t="shared" si="10"/>
        <v/>
      </c>
      <c r="AN28" s="4" t="str">
        <f t="shared" si="20"/>
        <v/>
      </c>
      <c r="AO28" s="4" t="str">
        <f t="shared" si="21"/>
        <v/>
      </c>
      <c r="AV28" s="91"/>
      <c r="AW28" s="90"/>
      <c r="AZ28" s="4" t="str">
        <f>IF(個人申込!I28="","",VALUE(1))</f>
        <v/>
      </c>
    </row>
    <row r="29" spans="1:52" ht="17.25" customHeight="1" x14ac:dyDescent="0.15">
      <c r="A29" s="47" t="str">
        <f t="shared" si="22"/>
        <v/>
      </c>
      <c r="B29" s="100"/>
      <c r="C29" s="98"/>
      <c r="D29" s="98"/>
      <c r="E29" s="98"/>
      <c r="F29" s="98"/>
      <c r="G29" s="65"/>
      <c r="H29" s="101"/>
      <c r="I29" s="101"/>
      <c r="J29" s="65"/>
      <c r="K29" s="101"/>
      <c r="L29" s="101"/>
      <c r="M29" s="65"/>
      <c r="N29" s="101"/>
      <c r="O29" s="109" t="str">
        <f t="shared" si="23"/>
        <v/>
      </c>
      <c r="P29" s="112" t="str">
        <f>IF(ISERROR(VLOOKUP(AM29,AP$7:$AU$42,6,0)),"",VLOOKUP(AM29,AP$7:$AU$42,6,0))</f>
        <v/>
      </c>
      <c r="Q29" s="112" t="str">
        <f>IF(ISERROR(VLOOKUP(AM29,AP$7:$AQ$42,2,0)),"",VLOOKUP(AM29,AP$7:$AQ$42,2,0))</f>
        <v/>
      </c>
      <c r="R29" s="96"/>
      <c r="S29" s="4">
        <f t="shared" si="11"/>
        <v>0</v>
      </c>
      <c r="T29" s="4">
        <f t="shared" si="24"/>
        <v>0</v>
      </c>
      <c r="U29" s="4" t="str">
        <f t="shared" si="25"/>
        <v/>
      </c>
      <c r="V29" s="4" t="str">
        <f t="shared" si="14"/>
        <v/>
      </c>
      <c r="W29" s="13">
        <f t="shared" si="15"/>
        <v>0</v>
      </c>
      <c r="X29" s="4" t="str">
        <f>IF(ISERROR(VLOOKUP(AM29,AP$7:$AU$42,5,0)),"",VLOOKUP(AM29,AP$7:$AU$42,5,0))</f>
        <v/>
      </c>
      <c r="Y29" s="4">
        <v>0</v>
      </c>
      <c r="Z29" s="4" t="str">
        <f t="shared" si="16"/>
        <v xml:space="preserve"> </v>
      </c>
      <c r="AA29" s="4" t="str">
        <f t="shared" si="17"/>
        <v/>
      </c>
      <c r="AB29" s="4" t="str">
        <f t="shared" si="1"/>
        <v/>
      </c>
      <c r="AC29" s="4" t="str">
        <f t="shared" si="2"/>
        <v/>
      </c>
      <c r="AD29" s="4" t="str">
        <f t="shared" si="18"/>
        <v/>
      </c>
      <c r="AE29" s="4" t="str">
        <f t="shared" si="3"/>
        <v/>
      </c>
      <c r="AF29" s="4" t="str">
        <f t="shared" si="4"/>
        <v/>
      </c>
      <c r="AG29" s="4" t="str">
        <f t="shared" si="5"/>
        <v>999:99.99</v>
      </c>
      <c r="AH29" s="4" t="str">
        <f t="shared" si="6"/>
        <v>999:99.99</v>
      </c>
      <c r="AI29" s="4" t="str">
        <f t="shared" si="7"/>
        <v>999:99.99</v>
      </c>
      <c r="AJ29" s="4">
        <f t="shared" si="19"/>
        <v>0</v>
      </c>
      <c r="AK29" s="4">
        <f t="shared" si="8"/>
        <v>0</v>
      </c>
      <c r="AL29" s="4">
        <f t="shared" si="9"/>
        <v>0</v>
      </c>
      <c r="AM29" s="4" t="str">
        <f t="shared" si="10"/>
        <v/>
      </c>
      <c r="AN29" s="4" t="str">
        <f t="shared" si="20"/>
        <v/>
      </c>
      <c r="AO29" s="4" t="str">
        <f t="shared" si="21"/>
        <v/>
      </c>
      <c r="AV29" s="91"/>
      <c r="AW29" s="92"/>
      <c r="AZ29" s="4" t="str">
        <f>IF(個人申込!I29="","",VALUE(1))</f>
        <v/>
      </c>
    </row>
    <row r="30" spans="1:52" ht="17.25" customHeight="1" x14ac:dyDescent="0.15">
      <c r="A30" s="47" t="str">
        <f t="shared" si="22"/>
        <v/>
      </c>
      <c r="B30" s="100"/>
      <c r="C30" s="98"/>
      <c r="D30" s="98"/>
      <c r="E30" s="98"/>
      <c r="F30" s="98"/>
      <c r="G30" s="65"/>
      <c r="H30" s="101"/>
      <c r="I30" s="101"/>
      <c r="J30" s="65"/>
      <c r="K30" s="101"/>
      <c r="L30" s="101"/>
      <c r="M30" s="65"/>
      <c r="N30" s="101"/>
      <c r="O30" s="109" t="str">
        <f t="shared" si="23"/>
        <v/>
      </c>
      <c r="P30" s="112" t="str">
        <f>IF(ISERROR(VLOOKUP(AM30,AP$7:$AU$42,6,0)),"",VLOOKUP(AM30,AP$7:$AU$42,6,0))</f>
        <v/>
      </c>
      <c r="Q30" s="112" t="str">
        <f>IF(ISERROR(VLOOKUP(AM30,AP$7:$AQ$42,2,0)),"",VLOOKUP(AM30,AP$7:$AQ$42,2,0))</f>
        <v/>
      </c>
      <c r="R30" s="96"/>
      <c r="S30" s="4">
        <f t="shared" si="11"/>
        <v>0</v>
      </c>
      <c r="T30" s="4">
        <f t="shared" si="24"/>
        <v>0</v>
      </c>
      <c r="U30" s="4" t="str">
        <f t="shared" si="25"/>
        <v/>
      </c>
      <c r="V30" s="4" t="str">
        <f t="shared" si="14"/>
        <v/>
      </c>
      <c r="W30" s="13">
        <f t="shared" si="15"/>
        <v>0</v>
      </c>
      <c r="X30" s="4" t="str">
        <f>IF(ISERROR(VLOOKUP(AM30,AP$7:$AU$42,5,0)),"",VLOOKUP(AM30,AP$7:$AU$42,5,0))</f>
        <v/>
      </c>
      <c r="Y30" s="4">
        <v>0</v>
      </c>
      <c r="Z30" s="4" t="str">
        <f t="shared" si="16"/>
        <v xml:space="preserve"> </v>
      </c>
      <c r="AA30" s="4" t="str">
        <f t="shared" si="17"/>
        <v/>
      </c>
      <c r="AB30" s="4" t="str">
        <f t="shared" si="1"/>
        <v/>
      </c>
      <c r="AC30" s="4" t="str">
        <f t="shared" si="2"/>
        <v/>
      </c>
      <c r="AD30" s="4" t="str">
        <f t="shared" si="18"/>
        <v/>
      </c>
      <c r="AE30" s="4" t="str">
        <f t="shared" si="3"/>
        <v/>
      </c>
      <c r="AF30" s="4" t="str">
        <f t="shared" si="4"/>
        <v/>
      </c>
      <c r="AG30" s="4" t="str">
        <f t="shared" si="5"/>
        <v>999:99.99</v>
      </c>
      <c r="AH30" s="4" t="str">
        <f t="shared" si="6"/>
        <v>999:99.99</v>
      </c>
      <c r="AI30" s="4" t="str">
        <f t="shared" si="7"/>
        <v>999:99.99</v>
      </c>
      <c r="AJ30" s="4">
        <f t="shared" si="19"/>
        <v>0</v>
      </c>
      <c r="AK30" s="4">
        <f t="shared" si="8"/>
        <v>0</v>
      </c>
      <c r="AL30" s="4">
        <f t="shared" si="9"/>
        <v>0</v>
      </c>
      <c r="AM30" s="4" t="str">
        <f t="shared" si="10"/>
        <v/>
      </c>
      <c r="AN30" s="4" t="str">
        <f t="shared" si="20"/>
        <v/>
      </c>
      <c r="AO30" s="4" t="str">
        <f t="shared" si="21"/>
        <v/>
      </c>
      <c r="AV30" s="91"/>
      <c r="AW30" s="92"/>
      <c r="AZ30" s="4" t="str">
        <f>IF(個人申込!I30="","",VALUE(1))</f>
        <v/>
      </c>
    </row>
    <row r="31" spans="1:52" ht="17.25" customHeight="1" x14ac:dyDescent="0.15">
      <c r="A31" s="47" t="str">
        <f t="shared" si="22"/>
        <v/>
      </c>
      <c r="B31" s="100"/>
      <c r="C31" s="98"/>
      <c r="D31" s="98"/>
      <c r="E31" s="98"/>
      <c r="F31" s="98"/>
      <c r="G31" s="65"/>
      <c r="H31" s="101"/>
      <c r="I31" s="101"/>
      <c r="J31" s="65"/>
      <c r="K31" s="101"/>
      <c r="L31" s="101"/>
      <c r="M31" s="65"/>
      <c r="N31" s="101"/>
      <c r="O31" s="109" t="str">
        <f t="shared" si="23"/>
        <v/>
      </c>
      <c r="P31" s="112" t="str">
        <f>IF(ISERROR(VLOOKUP(AM31,AP$7:$AU$42,6,0)),"",VLOOKUP(AM31,AP$7:$AU$42,6,0))</f>
        <v/>
      </c>
      <c r="Q31" s="112" t="str">
        <f>IF(ISERROR(VLOOKUP(AM31,AP$7:$AQ$42,2,0)),"",VLOOKUP(AM31,AP$7:$AQ$42,2,0))</f>
        <v/>
      </c>
      <c r="R31" s="96"/>
      <c r="S31" s="4">
        <f t="shared" si="11"/>
        <v>0</v>
      </c>
      <c r="T31" s="4">
        <f t="shared" si="24"/>
        <v>0</v>
      </c>
      <c r="U31" s="4" t="str">
        <f t="shared" si="25"/>
        <v/>
      </c>
      <c r="V31" s="4" t="str">
        <f t="shared" si="14"/>
        <v/>
      </c>
      <c r="W31" s="13">
        <f t="shared" si="15"/>
        <v>0</v>
      </c>
      <c r="X31" s="4" t="str">
        <f>IF(ISERROR(VLOOKUP(AM31,AP$7:$AU$42,5,0)),"",VLOOKUP(AM31,AP$7:$AU$42,5,0))</f>
        <v/>
      </c>
      <c r="Y31" s="4">
        <v>0</v>
      </c>
      <c r="Z31" s="4" t="str">
        <f t="shared" si="16"/>
        <v xml:space="preserve"> </v>
      </c>
      <c r="AA31" s="4" t="str">
        <f t="shared" si="17"/>
        <v/>
      </c>
      <c r="AB31" s="4" t="str">
        <f t="shared" si="1"/>
        <v/>
      </c>
      <c r="AC31" s="4" t="str">
        <f t="shared" si="2"/>
        <v/>
      </c>
      <c r="AD31" s="4" t="str">
        <f t="shared" si="18"/>
        <v/>
      </c>
      <c r="AE31" s="4" t="str">
        <f t="shared" si="3"/>
        <v/>
      </c>
      <c r="AF31" s="4" t="str">
        <f t="shared" si="4"/>
        <v/>
      </c>
      <c r="AG31" s="4" t="str">
        <f t="shared" si="5"/>
        <v>999:99.99</v>
      </c>
      <c r="AH31" s="4" t="str">
        <f t="shared" si="6"/>
        <v>999:99.99</v>
      </c>
      <c r="AI31" s="4" t="str">
        <f t="shared" si="7"/>
        <v>999:99.99</v>
      </c>
      <c r="AJ31" s="4">
        <f t="shared" si="19"/>
        <v>0</v>
      </c>
      <c r="AK31" s="4">
        <f t="shared" si="8"/>
        <v>0</v>
      </c>
      <c r="AL31" s="4">
        <f t="shared" si="9"/>
        <v>0</v>
      </c>
      <c r="AM31" s="4" t="str">
        <f t="shared" si="10"/>
        <v/>
      </c>
      <c r="AN31" s="4" t="str">
        <f t="shared" si="20"/>
        <v/>
      </c>
      <c r="AO31" s="4" t="str">
        <f t="shared" si="21"/>
        <v/>
      </c>
      <c r="AV31" s="91"/>
      <c r="AW31" s="90"/>
      <c r="AZ31" s="4" t="str">
        <f>IF(個人申込!I31="","",VALUE(1))</f>
        <v/>
      </c>
    </row>
    <row r="32" spans="1:52" ht="17.25" customHeight="1" x14ac:dyDescent="0.15">
      <c r="A32" s="47" t="str">
        <f t="shared" si="22"/>
        <v/>
      </c>
      <c r="B32" s="100"/>
      <c r="C32" s="98"/>
      <c r="D32" s="98"/>
      <c r="E32" s="98"/>
      <c r="F32" s="98"/>
      <c r="G32" s="65"/>
      <c r="H32" s="101"/>
      <c r="I32" s="101"/>
      <c r="J32" s="65"/>
      <c r="K32" s="101"/>
      <c r="L32" s="101"/>
      <c r="M32" s="65"/>
      <c r="N32" s="101"/>
      <c r="O32" s="109" t="str">
        <f t="shared" si="23"/>
        <v/>
      </c>
      <c r="P32" s="112" t="str">
        <f>IF(ISERROR(VLOOKUP(AM32,AP$7:$AU$42,6,0)),"",VLOOKUP(AM32,AP$7:$AU$42,6,0))</f>
        <v/>
      </c>
      <c r="Q32" s="112" t="str">
        <f>IF(ISERROR(VLOOKUP(AM32,AP$7:$AQ$42,2,0)),"",VLOOKUP(AM32,AP$7:$AQ$42,2,0))</f>
        <v/>
      </c>
      <c r="R32" s="96"/>
      <c r="S32" s="4">
        <f t="shared" si="11"/>
        <v>0</v>
      </c>
      <c r="T32" s="4">
        <f t="shared" si="24"/>
        <v>0</v>
      </c>
      <c r="U32" s="4" t="str">
        <f t="shared" si="25"/>
        <v/>
      </c>
      <c r="V32" s="4" t="str">
        <f t="shared" si="14"/>
        <v/>
      </c>
      <c r="W32" s="13">
        <f t="shared" si="15"/>
        <v>0</v>
      </c>
      <c r="X32" s="4" t="str">
        <f>IF(ISERROR(VLOOKUP(AM32,AP$7:$AU$42,5,0)),"",VLOOKUP(AM32,AP$7:$AU$42,5,0))</f>
        <v/>
      </c>
      <c r="Y32" s="4">
        <v>0</v>
      </c>
      <c r="Z32" s="4" t="str">
        <f t="shared" si="16"/>
        <v xml:space="preserve"> </v>
      </c>
      <c r="AA32" s="4" t="str">
        <f t="shared" si="17"/>
        <v/>
      </c>
      <c r="AB32" s="4" t="str">
        <f t="shared" si="1"/>
        <v/>
      </c>
      <c r="AC32" s="4" t="str">
        <f t="shared" si="2"/>
        <v/>
      </c>
      <c r="AD32" s="4" t="str">
        <f t="shared" si="18"/>
        <v/>
      </c>
      <c r="AE32" s="4" t="str">
        <f t="shared" si="3"/>
        <v/>
      </c>
      <c r="AF32" s="4" t="str">
        <f t="shared" si="4"/>
        <v/>
      </c>
      <c r="AG32" s="4" t="str">
        <f t="shared" si="5"/>
        <v>999:99.99</v>
      </c>
      <c r="AH32" s="4" t="str">
        <f t="shared" si="6"/>
        <v>999:99.99</v>
      </c>
      <c r="AI32" s="4" t="str">
        <f t="shared" si="7"/>
        <v>999:99.99</v>
      </c>
      <c r="AJ32" s="4">
        <f t="shared" si="19"/>
        <v>0</v>
      </c>
      <c r="AK32" s="4">
        <f t="shared" si="8"/>
        <v>0</v>
      </c>
      <c r="AL32" s="4">
        <f t="shared" si="9"/>
        <v>0</v>
      </c>
      <c r="AM32" s="4" t="str">
        <f t="shared" si="10"/>
        <v/>
      </c>
      <c r="AN32" s="4" t="str">
        <f t="shared" si="20"/>
        <v/>
      </c>
      <c r="AO32" s="4" t="str">
        <f t="shared" si="21"/>
        <v/>
      </c>
      <c r="AV32" s="91"/>
      <c r="AW32" s="90"/>
      <c r="AZ32" s="4" t="str">
        <f>IF(個人申込!I32="","",VALUE(1))</f>
        <v/>
      </c>
    </row>
    <row r="33" spans="1:52" ht="17.25" customHeight="1" x14ac:dyDescent="0.15">
      <c r="A33" s="47" t="str">
        <f t="shared" si="22"/>
        <v/>
      </c>
      <c r="B33" s="100"/>
      <c r="C33" s="98"/>
      <c r="D33" s="98"/>
      <c r="E33" s="98"/>
      <c r="F33" s="98"/>
      <c r="G33" s="65"/>
      <c r="H33" s="101"/>
      <c r="I33" s="101"/>
      <c r="J33" s="65"/>
      <c r="K33" s="101"/>
      <c r="L33" s="101"/>
      <c r="M33" s="65"/>
      <c r="N33" s="101"/>
      <c r="O33" s="109" t="str">
        <f t="shared" si="23"/>
        <v/>
      </c>
      <c r="P33" s="112" t="str">
        <f>IF(ISERROR(VLOOKUP(AM33,AP$7:$AU$42,6,0)),"",VLOOKUP(AM33,AP$7:$AU$42,6,0))</f>
        <v/>
      </c>
      <c r="Q33" s="112" t="str">
        <f>IF(ISERROR(VLOOKUP(AM33,AP$7:$AQ$42,2,0)),"",VLOOKUP(AM33,AP$7:$AQ$42,2,0))</f>
        <v/>
      </c>
      <c r="R33" s="96"/>
      <c r="S33" s="4">
        <f t="shared" si="11"/>
        <v>0</v>
      </c>
      <c r="T33" s="4">
        <f t="shared" si="24"/>
        <v>0</v>
      </c>
      <c r="U33" s="4" t="str">
        <f t="shared" si="25"/>
        <v/>
      </c>
      <c r="V33" s="4" t="str">
        <f t="shared" si="14"/>
        <v/>
      </c>
      <c r="W33" s="13">
        <f t="shared" si="15"/>
        <v>0</v>
      </c>
      <c r="X33" s="4" t="str">
        <f>IF(ISERROR(VLOOKUP(AM33,AP$7:$AU$42,5,0)),"",VLOOKUP(AM33,AP$7:$AU$42,5,0))</f>
        <v/>
      </c>
      <c r="Y33" s="4">
        <v>0</v>
      </c>
      <c r="Z33" s="4" t="str">
        <f t="shared" si="16"/>
        <v xml:space="preserve"> </v>
      </c>
      <c r="AA33" s="4" t="str">
        <f t="shared" si="17"/>
        <v/>
      </c>
      <c r="AB33" s="4" t="str">
        <f t="shared" si="1"/>
        <v/>
      </c>
      <c r="AC33" s="4" t="str">
        <f t="shared" si="2"/>
        <v/>
      </c>
      <c r="AD33" s="4" t="str">
        <f t="shared" si="18"/>
        <v/>
      </c>
      <c r="AE33" s="4" t="str">
        <f t="shared" si="3"/>
        <v/>
      </c>
      <c r="AF33" s="4" t="str">
        <f t="shared" si="4"/>
        <v/>
      </c>
      <c r="AG33" s="4" t="str">
        <f t="shared" si="5"/>
        <v>999:99.99</v>
      </c>
      <c r="AH33" s="4" t="str">
        <f t="shared" si="6"/>
        <v>999:99.99</v>
      </c>
      <c r="AI33" s="4" t="str">
        <f t="shared" si="7"/>
        <v>999:99.99</v>
      </c>
      <c r="AJ33" s="4">
        <f t="shared" si="19"/>
        <v>0</v>
      </c>
      <c r="AK33" s="4">
        <f t="shared" si="8"/>
        <v>0</v>
      </c>
      <c r="AL33" s="4">
        <f t="shared" si="9"/>
        <v>0</v>
      </c>
      <c r="AM33" s="4" t="str">
        <f t="shared" si="10"/>
        <v/>
      </c>
      <c r="AN33" s="4" t="str">
        <f t="shared" si="20"/>
        <v/>
      </c>
      <c r="AO33" s="4" t="str">
        <f t="shared" si="21"/>
        <v/>
      </c>
      <c r="AV33" s="93"/>
      <c r="AW33" s="94"/>
      <c r="AZ33" s="4" t="str">
        <f>IF(個人申込!I33="","",VALUE(1))</f>
        <v/>
      </c>
    </row>
    <row r="34" spans="1:52" ht="17.25" customHeight="1" x14ac:dyDescent="0.15">
      <c r="A34" s="47" t="str">
        <f t="shared" si="22"/>
        <v/>
      </c>
      <c r="B34" s="100"/>
      <c r="C34" s="98"/>
      <c r="D34" s="98"/>
      <c r="E34" s="98"/>
      <c r="F34" s="98"/>
      <c r="G34" s="65"/>
      <c r="H34" s="101"/>
      <c r="I34" s="101"/>
      <c r="J34" s="65"/>
      <c r="K34" s="101"/>
      <c r="L34" s="101"/>
      <c r="M34" s="65"/>
      <c r="N34" s="101"/>
      <c r="O34" s="109" t="str">
        <f t="shared" si="23"/>
        <v/>
      </c>
      <c r="P34" s="112" t="str">
        <f>IF(ISERROR(VLOOKUP(AM34,AP$7:$AU$42,6,0)),"",VLOOKUP(AM34,AP$7:$AU$42,6,0))</f>
        <v/>
      </c>
      <c r="Q34" s="112" t="str">
        <f>IF(ISERROR(VLOOKUP(AM34,AP$7:$AQ$42,2,0)),"",VLOOKUP(AM34,AP$7:$AQ$42,2,0))</f>
        <v/>
      </c>
      <c r="R34" s="96"/>
      <c r="S34" s="4">
        <f t="shared" si="11"/>
        <v>0</v>
      </c>
      <c r="T34" s="4">
        <f t="shared" si="24"/>
        <v>0</v>
      </c>
      <c r="U34" s="4" t="str">
        <f t="shared" si="25"/>
        <v/>
      </c>
      <c r="V34" s="4" t="str">
        <f t="shared" si="14"/>
        <v/>
      </c>
      <c r="W34" s="13">
        <f t="shared" si="15"/>
        <v>0</v>
      </c>
      <c r="X34" s="4" t="str">
        <f>IF(ISERROR(VLOOKUP(AM34,AP$7:$AU$42,5,0)),"",VLOOKUP(AM34,AP$7:$AU$42,5,0))</f>
        <v/>
      </c>
      <c r="Y34" s="4">
        <v>0</v>
      </c>
      <c r="Z34" s="4" t="str">
        <f t="shared" si="16"/>
        <v xml:space="preserve"> </v>
      </c>
      <c r="AA34" s="4" t="str">
        <f t="shared" si="17"/>
        <v/>
      </c>
      <c r="AB34" s="4" t="str">
        <f t="shared" si="1"/>
        <v/>
      </c>
      <c r="AC34" s="4" t="str">
        <f t="shared" si="2"/>
        <v/>
      </c>
      <c r="AD34" s="4" t="str">
        <f t="shared" si="18"/>
        <v/>
      </c>
      <c r="AE34" s="4" t="str">
        <f t="shared" si="3"/>
        <v/>
      </c>
      <c r="AF34" s="4" t="str">
        <f t="shared" si="4"/>
        <v/>
      </c>
      <c r="AG34" s="4" t="str">
        <f t="shared" si="5"/>
        <v>999:99.99</v>
      </c>
      <c r="AH34" s="4" t="str">
        <f t="shared" si="6"/>
        <v>999:99.99</v>
      </c>
      <c r="AI34" s="4" t="str">
        <f t="shared" si="7"/>
        <v>999:99.99</v>
      </c>
      <c r="AJ34" s="4">
        <f t="shared" si="19"/>
        <v>0</v>
      </c>
      <c r="AK34" s="4">
        <f t="shared" si="8"/>
        <v>0</v>
      </c>
      <c r="AL34" s="4">
        <f t="shared" si="9"/>
        <v>0</v>
      </c>
      <c r="AM34" s="4" t="str">
        <f t="shared" si="10"/>
        <v/>
      </c>
      <c r="AN34" s="4" t="str">
        <f t="shared" si="20"/>
        <v/>
      </c>
      <c r="AO34" s="4" t="str">
        <f t="shared" si="21"/>
        <v/>
      </c>
      <c r="AV34" s="93"/>
      <c r="AW34" s="94"/>
      <c r="AZ34" s="4" t="str">
        <f>IF(個人申込!I34="","",VALUE(1))</f>
        <v/>
      </c>
    </row>
    <row r="35" spans="1:52" ht="17.25" customHeight="1" x14ac:dyDescent="0.15">
      <c r="A35" s="47" t="str">
        <f t="shared" si="22"/>
        <v/>
      </c>
      <c r="B35" s="100"/>
      <c r="C35" s="98"/>
      <c r="D35" s="98"/>
      <c r="E35" s="98"/>
      <c r="F35" s="98"/>
      <c r="G35" s="65"/>
      <c r="H35" s="101"/>
      <c r="I35" s="101"/>
      <c r="J35" s="65"/>
      <c r="K35" s="101"/>
      <c r="L35" s="101"/>
      <c r="M35" s="65"/>
      <c r="N35" s="101"/>
      <c r="O35" s="109" t="str">
        <f t="shared" si="23"/>
        <v/>
      </c>
      <c r="P35" s="112" t="str">
        <f>IF(ISERROR(VLOOKUP(AM35,AP$7:$AU$42,6,0)),"",VLOOKUP(AM35,AP$7:$AU$42,6,0))</f>
        <v/>
      </c>
      <c r="Q35" s="112" t="str">
        <f>IF(ISERROR(VLOOKUP(AM35,AP$7:$AQ$42,2,0)),"",VLOOKUP(AM35,AP$7:$AQ$42,2,0))</f>
        <v/>
      </c>
      <c r="R35" s="96"/>
      <c r="S35" s="4">
        <f t="shared" si="11"/>
        <v>0</v>
      </c>
      <c r="T35" s="4">
        <f t="shared" si="24"/>
        <v>0</v>
      </c>
      <c r="U35" s="4" t="str">
        <f t="shared" si="25"/>
        <v/>
      </c>
      <c r="V35" s="4" t="str">
        <f t="shared" si="14"/>
        <v/>
      </c>
      <c r="W35" s="13">
        <f t="shared" si="15"/>
        <v>0</v>
      </c>
      <c r="X35" s="4" t="str">
        <f>IF(ISERROR(VLOOKUP(AM35,AP$7:$AU$42,5,0)),"",VLOOKUP(AM35,AP$7:$AU$42,5,0))</f>
        <v/>
      </c>
      <c r="Y35" s="4">
        <v>0</v>
      </c>
      <c r="Z35" s="4" t="str">
        <f t="shared" si="16"/>
        <v xml:space="preserve"> </v>
      </c>
      <c r="AA35" s="4" t="str">
        <f t="shared" si="17"/>
        <v/>
      </c>
      <c r="AB35" s="4" t="str">
        <f t="shared" si="1"/>
        <v/>
      </c>
      <c r="AC35" s="4" t="str">
        <f t="shared" si="2"/>
        <v/>
      </c>
      <c r="AD35" s="4" t="str">
        <f t="shared" si="18"/>
        <v/>
      </c>
      <c r="AE35" s="4" t="str">
        <f t="shared" si="3"/>
        <v/>
      </c>
      <c r="AF35" s="4" t="str">
        <f t="shared" si="4"/>
        <v/>
      </c>
      <c r="AG35" s="4" t="str">
        <f t="shared" si="5"/>
        <v>999:99.99</v>
      </c>
      <c r="AH35" s="4" t="str">
        <f t="shared" si="6"/>
        <v>999:99.99</v>
      </c>
      <c r="AI35" s="4" t="str">
        <f t="shared" si="7"/>
        <v>999:99.99</v>
      </c>
      <c r="AJ35" s="4">
        <f t="shared" si="19"/>
        <v>0</v>
      </c>
      <c r="AK35" s="4">
        <f t="shared" si="8"/>
        <v>0</v>
      </c>
      <c r="AL35" s="4">
        <f t="shared" si="9"/>
        <v>0</v>
      </c>
      <c r="AM35" s="4" t="str">
        <f t="shared" si="10"/>
        <v/>
      </c>
      <c r="AN35" s="4" t="str">
        <f t="shared" si="20"/>
        <v/>
      </c>
      <c r="AO35" s="4" t="str">
        <f t="shared" si="21"/>
        <v/>
      </c>
      <c r="AZ35" s="4" t="str">
        <f>IF(個人申込!I35="","",VALUE(1))</f>
        <v/>
      </c>
    </row>
    <row r="36" spans="1:52" ht="17.25" customHeight="1" x14ac:dyDescent="0.15">
      <c r="A36" s="47" t="str">
        <f t="shared" si="22"/>
        <v/>
      </c>
      <c r="B36" s="100"/>
      <c r="C36" s="98"/>
      <c r="D36" s="98"/>
      <c r="E36" s="98"/>
      <c r="F36" s="98"/>
      <c r="G36" s="65"/>
      <c r="H36" s="101"/>
      <c r="I36" s="101"/>
      <c r="J36" s="65"/>
      <c r="K36" s="101"/>
      <c r="L36" s="101"/>
      <c r="M36" s="65"/>
      <c r="N36" s="101"/>
      <c r="O36" s="109" t="str">
        <f t="shared" si="23"/>
        <v/>
      </c>
      <c r="P36" s="112" t="str">
        <f>IF(ISERROR(VLOOKUP(AM36,AP$7:$AU$42,6,0)),"",VLOOKUP(AM36,AP$7:$AU$42,6,0))</f>
        <v/>
      </c>
      <c r="Q36" s="112" t="str">
        <f>IF(ISERROR(VLOOKUP(AM36,AP$7:$AQ$42,2,0)),"",VLOOKUP(AM36,AP$7:$AQ$42,2,0))</f>
        <v/>
      </c>
      <c r="R36" s="96"/>
      <c r="S36" s="4">
        <f t="shared" si="11"/>
        <v>0</v>
      </c>
      <c r="T36" s="4">
        <f t="shared" si="24"/>
        <v>0</v>
      </c>
      <c r="U36" s="4" t="str">
        <f t="shared" si="25"/>
        <v/>
      </c>
      <c r="V36" s="4" t="str">
        <f t="shared" si="14"/>
        <v/>
      </c>
      <c r="W36" s="13">
        <f t="shared" si="15"/>
        <v>0</v>
      </c>
      <c r="X36" s="4" t="str">
        <f>IF(ISERROR(VLOOKUP(AM36,AP$7:$AU$42,5,0)),"",VLOOKUP(AM36,AP$7:$AU$42,5,0))</f>
        <v/>
      </c>
      <c r="Y36" s="4">
        <v>0</v>
      </c>
      <c r="Z36" s="4" t="str">
        <f t="shared" si="16"/>
        <v xml:space="preserve"> </v>
      </c>
      <c r="AA36" s="4" t="str">
        <f t="shared" si="17"/>
        <v/>
      </c>
      <c r="AB36" s="4" t="str">
        <f t="shared" si="1"/>
        <v/>
      </c>
      <c r="AC36" s="4" t="str">
        <f t="shared" si="2"/>
        <v/>
      </c>
      <c r="AD36" s="4" t="str">
        <f t="shared" si="18"/>
        <v/>
      </c>
      <c r="AE36" s="4" t="str">
        <f t="shared" si="3"/>
        <v/>
      </c>
      <c r="AF36" s="4" t="str">
        <f t="shared" si="4"/>
        <v/>
      </c>
      <c r="AG36" s="4" t="str">
        <f t="shared" si="5"/>
        <v>999:99.99</v>
      </c>
      <c r="AH36" s="4" t="str">
        <f t="shared" si="6"/>
        <v>999:99.99</v>
      </c>
      <c r="AI36" s="4" t="str">
        <f t="shared" si="7"/>
        <v>999:99.99</v>
      </c>
      <c r="AJ36" s="4">
        <f t="shared" si="19"/>
        <v>0</v>
      </c>
      <c r="AK36" s="4">
        <f t="shared" si="8"/>
        <v>0</v>
      </c>
      <c r="AL36" s="4">
        <f t="shared" si="9"/>
        <v>0</v>
      </c>
      <c r="AM36" s="4" t="str">
        <f t="shared" si="10"/>
        <v/>
      </c>
      <c r="AN36" s="4" t="str">
        <f t="shared" si="20"/>
        <v/>
      </c>
      <c r="AO36" s="4" t="str">
        <f t="shared" si="21"/>
        <v/>
      </c>
      <c r="AV36" s="87"/>
      <c r="AW36" s="88"/>
      <c r="AZ36" s="4" t="str">
        <f>IF(個人申込!I36="","",VALUE(1))</f>
        <v/>
      </c>
    </row>
    <row r="37" spans="1:52" ht="17.25" customHeight="1" x14ac:dyDescent="0.15">
      <c r="A37" s="47" t="str">
        <f t="shared" si="22"/>
        <v/>
      </c>
      <c r="B37" s="100"/>
      <c r="C37" s="98"/>
      <c r="D37" s="98"/>
      <c r="E37" s="98"/>
      <c r="F37" s="98"/>
      <c r="G37" s="65"/>
      <c r="H37" s="101"/>
      <c r="I37" s="101"/>
      <c r="J37" s="65"/>
      <c r="K37" s="101"/>
      <c r="L37" s="101"/>
      <c r="M37" s="65"/>
      <c r="N37" s="101"/>
      <c r="O37" s="109" t="str">
        <f t="shared" si="23"/>
        <v/>
      </c>
      <c r="P37" s="112" t="str">
        <f>IF(ISERROR(VLOOKUP(AM37,AP$7:$AU$42,6,0)),"",VLOOKUP(AM37,AP$7:$AU$42,6,0))</f>
        <v/>
      </c>
      <c r="Q37" s="112" t="str">
        <f>IF(ISERROR(VLOOKUP(AM37,AP$7:$AQ$42,2,0)),"",VLOOKUP(AM37,AP$7:$AQ$42,2,0))</f>
        <v/>
      </c>
      <c r="R37" s="96"/>
      <c r="S37" s="4">
        <f t="shared" si="11"/>
        <v>0</v>
      </c>
      <c r="T37" s="4">
        <f t="shared" si="24"/>
        <v>0</v>
      </c>
      <c r="U37" s="4" t="str">
        <f t="shared" si="25"/>
        <v/>
      </c>
      <c r="V37" s="4" t="str">
        <f t="shared" si="14"/>
        <v/>
      </c>
      <c r="W37" s="13">
        <f t="shared" si="15"/>
        <v>0</v>
      </c>
      <c r="X37" s="4" t="str">
        <f>IF(ISERROR(VLOOKUP(AM37,AP$7:$AU$42,5,0)),"",VLOOKUP(AM37,AP$7:$AU$42,5,0))</f>
        <v/>
      </c>
      <c r="Y37" s="4">
        <v>0</v>
      </c>
      <c r="Z37" s="4" t="str">
        <f t="shared" si="16"/>
        <v xml:space="preserve"> </v>
      </c>
      <c r="AA37" s="4" t="str">
        <f t="shared" si="17"/>
        <v/>
      </c>
      <c r="AB37" s="4" t="str">
        <f t="shared" si="1"/>
        <v/>
      </c>
      <c r="AC37" s="4" t="str">
        <f t="shared" si="2"/>
        <v/>
      </c>
      <c r="AD37" s="4" t="str">
        <f t="shared" si="18"/>
        <v/>
      </c>
      <c r="AE37" s="4" t="str">
        <f t="shared" si="3"/>
        <v/>
      </c>
      <c r="AF37" s="4" t="str">
        <f t="shared" si="4"/>
        <v/>
      </c>
      <c r="AG37" s="4" t="str">
        <f t="shared" si="5"/>
        <v>999:99.99</v>
      </c>
      <c r="AH37" s="4" t="str">
        <f t="shared" si="6"/>
        <v>999:99.99</v>
      </c>
      <c r="AI37" s="4" t="str">
        <f t="shared" si="7"/>
        <v>999:99.99</v>
      </c>
      <c r="AJ37" s="4">
        <f t="shared" si="19"/>
        <v>0</v>
      </c>
      <c r="AK37" s="4">
        <f t="shared" si="8"/>
        <v>0</v>
      </c>
      <c r="AL37" s="4">
        <f t="shared" si="9"/>
        <v>0</v>
      </c>
      <c r="AM37" s="4" t="str">
        <f t="shared" si="10"/>
        <v/>
      </c>
      <c r="AN37" s="4" t="str">
        <f t="shared" si="20"/>
        <v/>
      </c>
      <c r="AO37" s="4" t="str">
        <f t="shared" si="21"/>
        <v/>
      </c>
      <c r="AV37" s="89"/>
      <c r="AW37" s="90"/>
      <c r="AZ37" s="4" t="str">
        <f>IF(個人申込!I37="","",VALUE(1))</f>
        <v/>
      </c>
    </row>
    <row r="38" spans="1:52" ht="17.25" customHeight="1" x14ac:dyDescent="0.15">
      <c r="A38" s="47" t="str">
        <f t="shared" si="22"/>
        <v/>
      </c>
      <c r="B38" s="100"/>
      <c r="C38" s="98"/>
      <c r="D38" s="98"/>
      <c r="E38" s="98"/>
      <c r="F38" s="98"/>
      <c r="G38" s="65"/>
      <c r="H38" s="101"/>
      <c r="I38" s="101"/>
      <c r="J38" s="65"/>
      <c r="K38" s="101"/>
      <c r="L38" s="101"/>
      <c r="M38" s="65"/>
      <c r="N38" s="101"/>
      <c r="O38" s="109" t="str">
        <f t="shared" si="23"/>
        <v/>
      </c>
      <c r="P38" s="112" t="str">
        <f>IF(ISERROR(VLOOKUP(AM38,AP$7:$AU$42,6,0)),"",VLOOKUP(AM38,AP$7:$AU$42,6,0))</f>
        <v/>
      </c>
      <c r="Q38" s="112" t="str">
        <f>IF(ISERROR(VLOOKUP(AM38,AP$7:$AQ$42,2,0)),"",VLOOKUP(AM38,AP$7:$AQ$42,2,0))</f>
        <v/>
      </c>
      <c r="R38" s="96"/>
      <c r="S38" s="4">
        <f t="shared" si="11"/>
        <v>0</v>
      </c>
      <c r="T38" s="4">
        <f t="shared" si="24"/>
        <v>0</v>
      </c>
      <c r="U38" s="4" t="str">
        <f t="shared" si="25"/>
        <v/>
      </c>
      <c r="V38" s="4" t="str">
        <f t="shared" si="14"/>
        <v/>
      </c>
      <c r="W38" s="13">
        <f t="shared" si="15"/>
        <v>0</v>
      </c>
      <c r="X38" s="4" t="str">
        <f>IF(ISERROR(VLOOKUP(AM38,AP$7:$AU$42,5,0)),"",VLOOKUP(AM38,AP$7:$AU$42,5,0))</f>
        <v/>
      </c>
      <c r="Y38" s="4">
        <v>0</v>
      </c>
      <c r="Z38" s="4" t="str">
        <f t="shared" si="16"/>
        <v xml:space="preserve"> </v>
      </c>
      <c r="AA38" s="4" t="str">
        <f t="shared" si="17"/>
        <v/>
      </c>
      <c r="AB38" s="4" t="str">
        <f t="shared" si="1"/>
        <v/>
      </c>
      <c r="AC38" s="4" t="str">
        <f t="shared" si="2"/>
        <v/>
      </c>
      <c r="AD38" s="4" t="str">
        <f t="shared" si="18"/>
        <v/>
      </c>
      <c r="AE38" s="4" t="str">
        <f t="shared" si="3"/>
        <v/>
      </c>
      <c r="AF38" s="4" t="str">
        <f t="shared" si="4"/>
        <v/>
      </c>
      <c r="AG38" s="4" t="str">
        <f t="shared" si="5"/>
        <v>999:99.99</v>
      </c>
      <c r="AH38" s="4" t="str">
        <f t="shared" si="6"/>
        <v>999:99.99</v>
      </c>
      <c r="AI38" s="4" t="str">
        <f t="shared" si="7"/>
        <v>999:99.99</v>
      </c>
      <c r="AJ38" s="4">
        <f t="shared" si="19"/>
        <v>0</v>
      </c>
      <c r="AK38" s="4">
        <f t="shared" si="8"/>
        <v>0</v>
      </c>
      <c r="AL38" s="4">
        <f t="shared" si="9"/>
        <v>0</v>
      </c>
      <c r="AM38" s="4" t="str">
        <f t="shared" si="10"/>
        <v/>
      </c>
      <c r="AN38" s="4" t="str">
        <f t="shared" si="20"/>
        <v/>
      </c>
      <c r="AO38" s="4" t="str">
        <f t="shared" si="21"/>
        <v/>
      </c>
      <c r="AV38" s="91"/>
      <c r="AW38" s="90"/>
      <c r="AZ38" s="4" t="str">
        <f>IF(個人申込!I38="","",VALUE(1))</f>
        <v/>
      </c>
    </row>
    <row r="39" spans="1:52" ht="17.25" customHeight="1" x14ac:dyDescent="0.15">
      <c r="A39" s="47" t="str">
        <f t="shared" si="22"/>
        <v/>
      </c>
      <c r="B39" s="100"/>
      <c r="C39" s="98"/>
      <c r="D39" s="98"/>
      <c r="E39" s="98"/>
      <c r="F39" s="98"/>
      <c r="G39" s="65"/>
      <c r="H39" s="101"/>
      <c r="I39" s="101"/>
      <c r="J39" s="65"/>
      <c r="K39" s="101"/>
      <c r="L39" s="101"/>
      <c r="M39" s="65"/>
      <c r="N39" s="101"/>
      <c r="O39" s="109" t="str">
        <f t="shared" ref="O39:O66" si="26">IF(B39="","",DATEDIF(B39,$V$1,"Y") )</f>
        <v/>
      </c>
      <c r="P39" s="112" t="str">
        <f>IF(ISERROR(VLOOKUP(AM39,AP$7:$AU$42,6,0)),"",VLOOKUP(AM39,AP$7:$AU$42,6,0))</f>
        <v/>
      </c>
      <c r="Q39" s="112" t="str">
        <f>IF(ISERROR(VLOOKUP(AM39,AP$7:$AQ$42,2,0)),"",VLOOKUP(AM39,AP$7:$AQ$42,2,0))</f>
        <v/>
      </c>
      <c r="R39" s="96"/>
      <c r="S39" s="4">
        <f t="shared" si="11"/>
        <v>0</v>
      </c>
      <c r="T39" s="4">
        <f t="shared" si="24"/>
        <v>0</v>
      </c>
      <c r="U39" s="4" t="str">
        <f t="shared" si="25"/>
        <v/>
      </c>
      <c r="V39" s="4" t="str">
        <f t="shared" si="14"/>
        <v/>
      </c>
      <c r="W39" s="13">
        <f t="shared" si="15"/>
        <v>0</v>
      </c>
      <c r="X39" s="4" t="str">
        <f>IF(ISERROR(VLOOKUP(AM39,AP$7:$AU$42,5,0)),"",VLOOKUP(AM39,AP$7:$AU$42,5,0))</f>
        <v/>
      </c>
      <c r="Y39" s="4">
        <v>0</v>
      </c>
      <c r="Z39" s="4" t="str">
        <f t="shared" si="16"/>
        <v xml:space="preserve"> </v>
      </c>
      <c r="AA39" s="4" t="str">
        <f t="shared" ref="AA39:AA66" si="27">IF(G39="","",VLOOKUP(G39,$AV$9:$AW$21,2,0))</f>
        <v/>
      </c>
      <c r="AB39" s="4" t="str">
        <f t="shared" ref="AB39:AB66" si="28">IF(J39="","",VLOOKUP(J39,$AV$9:$AW$21,2,0))</f>
        <v/>
      </c>
      <c r="AC39" s="4" t="str">
        <f t="shared" ref="AC39:AC66" si="29">IF(M39="","",VLOOKUP(M39,$AV$9:$AW$21,2,0))</f>
        <v/>
      </c>
      <c r="AD39" s="4" t="str">
        <f t="shared" ref="AD39:AD66" si="30">IF(G39="","",VALUE(LEFT(G39,3)))</f>
        <v/>
      </c>
      <c r="AE39" s="4" t="str">
        <f t="shared" ref="AE39:AE66" si="31">IF(J39="","",VALUE(LEFT(J39,3)))</f>
        <v/>
      </c>
      <c r="AF39" s="4" t="str">
        <f t="shared" ref="AF39:AF66" si="32">IF(M39="","",VALUE(LEFT(M39,3)))</f>
        <v/>
      </c>
      <c r="AG39" s="4" t="str">
        <f t="shared" ref="AG39:AG66" si="33">IF(H39="","999:99.99"," "&amp;LEFT(RIGHT("  "&amp;TEXT(H39,"0.00"),7),2)&amp;":"&amp;RIGHT(TEXT(H39,"0.00"),5))</f>
        <v>999:99.99</v>
      </c>
      <c r="AH39" s="4" t="str">
        <f t="shared" ref="AH39:AH66" si="34">IF(K39="","999:99.99"," "&amp;LEFT(RIGHT("  "&amp;TEXT(K39,"0.00"),7),2)&amp;":"&amp;RIGHT(TEXT(K39,"0.00"),5))</f>
        <v>999:99.99</v>
      </c>
      <c r="AI39" s="4" t="str">
        <f t="shared" ref="AI39:AI66" si="35">IF(N39="","999:99.99"," "&amp;LEFT(RIGHT("  "&amp;TEXT(N39,"0.00"),7),2)&amp;":"&amp;RIGHT(TEXT(N39,"0.00"),5))</f>
        <v>999:99.99</v>
      </c>
      <c r="AJ39" s="4">
        <f t="shared" si="19"/>
        <v>0</v>
      </c>
      <c r="AK39" s="4">
        <f t="shared" ref="AK39:AK66" si="36">IF(J39="",0,IF(OR(J39=G39,J39=M39),1,0))</f>
        <v>0</v>
      </c>
      <c r="AL39" s="4">
        <f t="shared" ref="AL39:AL66" si="37">IF(M39="",0,IF(OR(M39=G39,M39=J39),1,0))</f>
        <v>0</v>
      </c>
      <c r="AM39" s="4" t="str">
        <f t="shared" ref="AM39:AM66" si="38">IF(B39="","",DATEDIF(B39,$V$2,"Y"))</f>
        <v/>
      </c>
      <c r="AN39" s="4" t="str">
        <f t="shared" si="20"/>
        <v/>
      </c>
      <c r="AO39" s="4" t="str">
        <f t="shared" si="21"/>
        <v/>
      </c>
      <c r="AV39" s="91"/>
      <c r="AW39" s="90"/>
      <c r="AZ39" s="4" t="str">
        <f>IF(個人申込!I39="","",VALUE(1))</f>
        <v/>
      </c>
    </row>
    <row r="40" spans="1:52" ht="17.25" customHeight="1" x14ac:dyDescent="0.15">
      <c r="A40" s="47" t="str">
        <f t="shared" si="22"/>
        <v/>
      </c>
      <c r="B40" s="100"/>
      <c r="C40" s="98"/>
      <c r="D40" s="98"/>
      <c r="E40" s="98"/>
      <c r="F40" s="98"/>
      <c r="G40" s="65"/>
      <c r="H40" s="101"/>
      <c r="I40" s="101"/>
      <c r="J40" s="65"/>
      <c r="K40" s="101"/>
      <c r="L40" s="101"/>
      <c r="M40" s="65"/>
      <c r="N40" s="101"/>
      <c r="O40" s="109" t="str">
        <f t="shared" si="26"/>
        <v/>
      </c>
      <c r="P40" s="112" t="str">
        <f>IF(ISERROR(VLOOKUP(AM40,AP$7:$AU$42,6,0)),"",VLOOKUP(AM40,AP$7:$AU$42,6,0))</f>
        <v/>
      </c>
      <c r="Q40" s="112" t="str">
        <f>IF(ISERROR(VLOOKUP(AM40,AP$7:$AQ$42,2,0)),"",VLOOKUP(AM40,AP$7:$AQ$42,2,0))</f>
        <v/>
      </c>
      <c r="R40" s="96"/>
      <c r="S40" s="4">
        <f t="shared" si="11"/>
        <v>0</v>
      </c>
      <c r="T40" s="4">
        <f t="shared" si="24"/>
        <v>0</v>
      </c>
      <c r="U40" s="4" t="str">
        <f t="shared" si="25"/>
        <v/>
      </c>
      <c r="V40" s="4" t="str">
        <f t="shared" si="14"/>
        <v/>
      </c>
      <c r="W40" s="13">
        <f t="shared" si="15"/>
        <v>0</v>
      </c>
      <c r="X40" s="4" t="str">
        <f>IF(ISERROR(VLOOKUP(AM40,AP$7:$AU$42,5,0)),"",VLOOKUP(AM40,AP$7:$AU$42,5,0))</f>
        <v/>
      </c>
      <c r="Y40" s="4">
        <v>0</v>
      </c>
      <c r="Z40" s="4" t="str">
        <f t="shared" si="16"/>
        <v xml:space="preserve"> </v>
      </c>
      <c r="AA40" s="4" t="str">
        <f t="shared" si="27"/>
        <v/>
      </c>
      <c r="AB40" s="4" t="str">
        <f t="shared" si="28"/>
        <v/>
      </c>
      <c r="AC40" s="4" t="str">
        <f t="shared" si="29"/>
        <v/>
      </c>
      <c r="AD40" s="4" t="str">
        <f t="shared" si="30"/>
        <v/>
      </c>
      <c r="AE40" s="4" t="str">
        <f t="shared" si="31"/>
        <v/>
      </c>
      <c r="AF40" s="4" t="str">
        <f t="shared" si="32"/>
        <v/>
      </c>
      <c r="AG40" s="4" t="str">
        <f t="shared" si="33"/>
        <v>999:99.99</v>
      </c>
      <c r="AH40" s="4" t="str">
        <f t="shared" si="34"/>
        <v>999:99.99</v>
      </c>
      <c r="AI40" s="4" t="str">
        <f t="shared" si="35"/>
        <v>999:99.99</v>
      </c>
      <c r="AJ40" s="4">
        <f t="shared" si="19"/>
        <v>0</v>
      </c>
      <c r="AK40" s="4">
        <f t="shared" si="36"/>
        <v>0</v>
      </c>
      <c r="AL40" s="4">
        <f t="shared" si="37"/>
        <v>0</v>
      </c>
      <c r="AM40" s="4" t="str">
        <f t="shared" si="38"/>
        <v/>
      </c>
      <c r="AN40" s="4" t="str">
        <f t="shared" si="20"/>
        <v/>
      </c>
      <c r="AO40" s="4" t="str">
        <f t="shared" si="21"/>
        <v/>
      </c>
      <c r="AV40" s="91"/>
      <c r="AW40" s="90"/>
      <c r="AZ40" s="4" t="str">
        <f>IF(個人申込!I40="","",VALUE(1))</f>
        <v/>
      </c>
    </row>
    <row r="41" spans="1:52" ht="17.25" customHeight="1" x14ac:dyDescent="0.15">
      <c r="A41" s="47" t="str">
        <f t="shared" si="22"/>
        <v/>
      </c>
      <c r="B41" s="100"/>
      <c r="C41" s="98"/>
      <c r="D41" s="98"/>
      <c r="E41" s="98"/>
      <c r="F41" s="98"/>
      <c r="G41" s="65"/>
      <c r="H41" s="101"/>
      <c r="I41" s="101"/>
      <c r="J41" s="65"/>
      <c r="K41" s="101"/>
      <c r="L41" s="101"/>
      <c r="M41" s="65"/>
      <c r="N41" s="101"/>
      <c r="O41" s="109" t="str">
        <f t="shared" si="26"/>
        <v/>
      </c>
      <c r="P41" s="112" t="str">
        <f>IF(ISERROR(VLOOKUP(AM41,AP$7:$AU$42,6,0)),"",VLOOKUP(AM41,AP$7:$AU$42,6,0))</f>
        <v/>
      </c>
      <c r="Q41" s="112" t="str">
        <f>IF(ISERROR(VLOOKUP(AM41,AP$7:$AQ$42,2,0)),"",VLOOKUP(AM41,AP$7:$AQ$42,2,0))</f>
        <v/>
      </c>
      <c r="R41" s="96"/>
      <c r="S41" s="4">
        <f t="shared" si="11"/>
        <v>0</v>
      </c>
      <c r="T41" s="4">
        <f t="shared" si="24"/>
        <v>0</v>
      </c>
      <c r="U41" s="4" t="str">
        <f t="shared" si="25"/>
        <v/>
      </c>
      <c r="V41" s="4" t="str">
        <f t="shared" si="14"/>
        <v/>
      </c>
      <c r="W41" s="13">
        <f t="shared" si="15"/>
        <v>0</v>
      </c>
      <c r="X41" s="4" t="str">
        <f>IF(ISERROR(VLOOKUP(AM41,AP$7:$AU$42,5,0)),"",VLOOKUP(AM41,AP$7:$AU$42,5,0))</f>
        <v/>
      </c>
      <c r="Y41" s="4">
        <v>0</v>
      </c>
      <c r="Z41" s="4" t="str">
        <f t="shared" si="16"/>
        <v xml:space="preserve"> </v>
      </c>
      <c r="AA41" s="4" t="str">
        <f t="shared" si="27"/>
        <v/>
      </c>
      <c r="AB41" s="4" t="str">
        <f t="shared" si="28"/>
        <v/>
      </c>
      <c r="AC41" s="4" t="str">
        <f t="shared" si="29"/>
        <v/>
      </c>
      <c r="AD41" s="4" t="str">
        <f t="shared" si="30"/>
        <v/>
      </c>
      <c r="AE41" s="4" t="str">
        <f t="shared" si="31"/>
        <v/>
      </c>
      <c r="AF41" s="4" t="str">
        <f t="shared" si="32"/>
        <v/>
      </c>
      <c r="AG41" s="4" t="str">
        <f t="shared" si="33"/>
        <v>999:99.99</v>
      </c>
      <c r="AH41" s="4" t="str">
        <f t="shared" si="34"/>
        <v>999:99.99</v>
      </c>
      <c r="AI41" s="4" t="str">
        <f t="shared" si="35"/>
        <v>999:99.99</v>
      </c>
      <c r="AJ41" s="4">
        <f t="shared" si="19"/>
        <v>0</v>
      </c>
      <c r="AK41" s="4">
        <f t="shared" si="36"/>
        <v>0</v>
      </c>
      <c r="AL41" s="4">
        <f t="shared" si="37"/>
        <v>0</v>
      </c>
      <c r="AM41" s="4" t="str">
        <f t="shared" si="38"/>
        <v/>
      </c>
      <c r="AN41" s="4" t="str">
        <f t="shared" si="20"/>
        <v/>
      </c>
      <c r="AO41" s="4" t="str">
        <f t="shared" si="21"/>
        <v/>
      </c>
      <c r="AV41" s="91"/>
      <c r="AW41" s="90"/>
      <c r="AZ41" s="4" t="str">
        <f>IF(個人申込!I41="","",VALUE(1))</f>
        <v/>
      </c>
    </row>
    <row r="42" spans="1:52" ht="17.25" customHeight="1" x14ac:dyDescent="0.15">
      <c r="A42" s="47" t="str">
        <f t="shared" si="22"/>
        <v/>
      </c>
      <c r="B42" s="100"/>
      <c r="C42" s="98"/>
      <c r="D42" s="98"/>
      <c r="E42" s="98"/>
      <c r="F42" s="98"/>
      <c r="G42" s="65"/>
      <c r="H42" s="101"/>
      <c r="I42" s="101"/>
      <c r="J42" s="65"/>
      <c r="K42" s="101"/>
      <c r="L42" s="101"/>
      <c r="M42" s="65"/>
      <c r="N42" s="101"/>
      <c r="O42" s="109" t="str">
        <f t="shared" si="26"/>
        <v/>
      </c>
      <c r="P42" s="112" t="str">
        <f>IF(ISERROR(VLOOKUP(AM42,AP$7:$AU$42,6,0)),"",VLOOKUP(AM42,AP$7:$AU$42,6,0))</f>
        <v/>
      </c>
      <c r="Q42" s="112" t="str">
        <f>IF(ISERROR(VLOOKUP(AM42,AP$7:$AQ$42,2,0)),"",VLOOKUP(AM42,AP$7:$AQ$42,2,0))</f>
        <v/>
      </c>
      <c r="R42" s="96"/>
      <c r="S42" s="4">
        <f t="shared" si="11"/>
        <v>0</v>
      </c>
      <c r="T42" s="4">
        <f t="shared" si="24"/>
        <v>0</v>
      </c>
      <c r="U42" s="4" t="str">
        <f t="shared" si="25"/>
        <v/>
      </c>
      <c r="V42" s="4" t="str">
        <f t="shared" si="14"/>
        <v/>
      </c>
      <c r="W42" s="13">
        <f t="shared" si="15"/>
        <v>0</v>
      </c>
      <c r="X42" s="4" t="str">
        <f>IF(ISERROR(VLOOKUP(AM42,AP$7:$AU$42,5,0)),"",VLOOKUP(AM42,AP$7:$AU$42,5,0))</f>
        <v/>
      </c>
      <c r="Y42" s="4">
        <v>0</v>
      </c>
      <c r="Z42" s="4" t="str">
        <f t="shared" si="16"/>
        <v xml:space="preserve"> </v>
      </c>
      <c r="AA42" s="4" t="str">
        <f t="shared" si="27"/>
        <v/>
      </c>
      <c r="AB42" s="4" t="str">
        <f t="shared" si="28"/>
        <v/>
      </c>
      <c r="AC42" s="4" t="str">
        <f t="shared" si="29"/>
        <v/>
      </c>
      <c r="AD42" s="4" t="str">
        <f t="shared" si="30"/>
        <v/>
      </c>
      <c r="AE42" s="4" t="str">
        <f t="shared" si="31"/>
        <v/>
      </c>
      <c r="AF42" s="4" t="str">
        <f t="shared" si="32"/>
        <v/>
      </c>
      <c r="AG42" s="4" t="str">
        <f t="shared" si="33"/>
        <v>999:99.99</v>
      </c>
      <c r="AH42" s="4" t="str">
        <f t="shared" si="34"/>
        <v>999:99.99</v>
      </c>
      <c r="AI42" s="4" t="str">
        <f t="shared" si="35"/>
        <v>999:99.99</v>
      </c>
      <c r="AJ42" s="4">
        <f t="shared" si="19"/>
        <v>0</v>
      </c>
      <c r="AK42" s="4">
        <f t="shared" si="36"/>
        <v>0</v>
      </c>
      <c r="AL42" s="4">
        <f t="shared" si="37"/>
        <v>0</v>
      </c>
      <c r="AM42" s="4" t="str">
        <f t="shared" si="38"/>
        <v/>
      </c>
      <c r="AN42" s="4" t="str">
        <f t="shared" si="20"/>
        <v/>
      </c>
      <c r="AO42" s="4" t="str">
        <f t="shared" si="21"/>
        <v/>
      </c>
      <c r="AV42" s="91"/>
      <c r="AW42" s="92"/>
      <c r="AZ42" s="4" t="str">
        <f>IF(個人申込!I42="","",VALUE(1))</f>
        <v/>
      </c>
    </row>
    <row r="43" spans="1:52" ht="17.25" customHeight="1" x14ac:dyDescent="0.15">
      <c r="A43" s="47" t="str">
        <f t="shared" si="22"/>
        <v/>
      </c>
      <c r="B43" s="100"/>
      <c r="C43" s="98"/>
      <c r="D43" s="98"/>
      <c r="E43" s="98"/>
      <c r="F43" s="98"/>
      <c r="G43" s="65"/>
      <c r="H43" s="101"/>
      <c r="I43" s="101"/>
      <c r="J43" s="65"/>
      <c r="K43" s="101"/>
      <c r="L43" s="101"/>
      <c r="M43" s="65"/>
      <c r="N43" s="101"/>
      <c r="O43" s="109" t="str">
        <f t="shared" si="26"/>
        <v/>
      </c>
      <c r="P43" s="112" t="str">
        <f>IF(ISERROR(VLOOKUP(AM43,AP$7:$AU$42,6,0)),"",VLOOKUP(AM43,AP$7:$AU$42,6,0))</f>
        <v/>
      </c>
      <c r="Q43" s="112" t="str">
        <f>IF(ISERROR(VLOOKUP(AM43,AP$7:$AQ$42,2,0)),"",VLOOKUP(AM43,AP$7:$AQ$42,2,0))</f>
        <v/>
      </c>
      <c r="R43" s="96"/>
      <c r="S43" s="4">
        <f t="shared" si="11"/>
        <v>0</v>
      </c>
      <c r="T43" s="4">
        <f t="shared" si="24"/>
        <v>0</v>
      </c>
      <c r="U43" s="4" t="str">
        <f t="shared" si="13"/>
        <v/>
      </c>
      <c r="V43" s="4" t="str">
        <f t="shared" si="14"/>
        <v/>
      </c>
      <c r="W43" s="13">
        <f t="shared" si="15"/>
        <v>0</v>
      </c>
      <c r="X43" s="4" t="str">
        <f>IF(ISERROR(VLOOKUP(AM43,AP$7:$AU$42,5,0)),"",VLOOKUP(AM43,AP$7:$AU$42,5,0))</f>
        <v/>
      </c>
      <c r="Y43" s="4">
        <v>0</v>
      </c>
      <c r="Z43" s="4" t="str">
        <f t="shared" si="16"/>
        <v xml:space="preserve"> </v>
      </c>
      <c r="AA43" s="4" t="str">
        <f t="shared" si="27"/>
        <v/>
      </c>
      <c r="AB43" s="4" t="str">
        <f t="shared" si="28"/>
        <v/>
      </c>
      <c r="AC43" s="4" t="str">
        <f t="shared" si="29"/>
        <v/>
      </c>
      <c r="AD43" s="4" t="str">
        <f t="shared" si="30"/>
        <v/>
      </c>
      <c r="AE43" s="4" t="str">
        <f t="shared" si="31"/>
        <v/>
      </c>
      <c r="AF43" s="4" t="str">
        <f t="shared" si="32"/>
        <v/>
      </c>
      <c r="AG43" s="4" t="str">
        <f t="shared" si="33"/>
        <v>999:99.99</v>
      </c>
      <c r="AH43" s="4" t="str">
        <f t="shared" si="34"/>
        <v>999:99.99</v>
      </c>
      <c r="AI43" s="4" t="str">
        <f t="shared" si="35"/>
        <v>999:99.99</v>
      </c>
      <c r="AJ43" s="4">
        <f t="shared" si="19"/>
        <v>0</v>
      </c>
      <c r="AK43" s="4">
        <f t="shared" si="36"/>
        <v>0</v>
      </c>
      <c r="AL43" s="4">
        <f t="shared" si="37"/>
        <v>0</v>
      </c>
      <c r="AM43" s="4" t="str">
        <f t="shared" si="38"/>
        <v/>
      </c>
      <c r="AN43" s="4" t="str">
        <f t="shared" si="20"/>
        <v/>
      </c>
      <c r="AO43" s="4" t="str">
        <f t="shared" si="21"/>
        <v/>
      </c>
      <c r="AV43" s="91"/>
      <c r="AW43" s="92"/>
      <c r="AZ43" s="4" t="str">
        <f>IF(個人申込!I43="","",VALUE(1))</f>
        <v/>
      </c>
    </row>
    <row r="44" spans="1:52" ht="17.25" customHeight="1" x14ac:dyDescent="0.15">
      <c r="A44" s="47" t="str">
        <f t="shared" si="22"/>
        <v/>
      </c>
      <c r="B44" s="100"/>
      <c r="C44" s="98"/>
      <c r="D44" s="98"/>
      <c r="E44" s="98"/>
      <c r="F44" s="98"/>
      <c r="G44" s="65"/>
      <c r="H44" s="101"/>
      <c r="I44" s="101"/>
      <c r="J44" s="65"/>
      <c r="K44" s="101"/>
      <c r="L44" s="101"/>
      <c r="M44" s="65"/>
      <c r="N44" s="101"/>
      <c r="O44" s="109" t="str">
        <f t="shared" si="26"/>
        <v/>
      </c>
      <c r="P44" s="112" t="str">
        <f>IF(ISERROR(VLOOKUP(AM44,AP$7:$AU$42,6,0)),"",VLOOKUP(AM44,AP$7:$AU$42,6,0))</f>
        <v/>
      </c>
      <c r="Q44" s="112" t="str">
        <f>IF(ISERROR(VLOOKUP(AM44,AP$7:$AQ$42,2,0)),"",VLOOKUP(AM44,AP$7:$AQ$42,2,0))</f>
        <v/>
      </c>
      <c r="R44" s="96"/>
      <c r="S44" s="4">
        <f t="shared" si="11"/>
        <v>0</v>
      </c>
      <c r="T44" s="4">
        <f t="shared" si="24"/>
        <v>0</v>
      </c>
      <c r="U44" s="4" t="str">
        <f t="shared" si="13"/>
        <v/>
      </c>
      <c r="V44" s="4" t="str">
        <f t="shared" si="14"/>
        <v/>
      </c>
      <c r="W44" s="13">
        <f t="shared" si="15"/>
        <v>0</v>
      </c>
      <c r="X44" s="4" t="str">
        <f>IF(ISERROR(VLOOKUP(AM44,AP$7:$AU$42,5,0)),"",VLOOKUP(AM44,AP$7:$AU$42,5,0))</f>
        <v/>
      </c>
      <c r="Y44" s="4">
        <v>0</v>
      </c>
      <c r="Z44" s="4" t="str">
        <f t="shared" si="16"/>
        <v xml:space="preserve"> </v>
      </c>
      <c r="AA44" s="4" t="str">
        <f t="shared" si="27"/>
        <v/>
      </c>
      <c r="AB44" s="4" t="str">
        <f t="shared" si="28"/>
        <v/>
      </c>
      <c r="AC44" s="4" t="str">
        <f t="shared" si="29"/>
        <v/>
      </c>
      <c r="AD44" s="4" t="str">
        <f t="shared" si="30"/>
        <v/>
      </c>
      <c r="AE44" s="4" t="str">
        <f t="shared" si="31"/>
        <v/>
      </c>
      <c r="AF44" s="4" t="str">
        <f t="shared" si="32"/>
        <v/>
      </c>
      <c r="AG44" s="4" t="str">
        <f t="shared" si="33"/>
        <v>999:99.99</v>
      </c>
      <c r="AH44" s="4" t="str">
        <f t="shared" si="34"/>
        <v>999:99.99</v>
      </c>
      <c r="AI44" s="4" t="str">
        <f t="shared" si="35"/>
        <v>999:99.99</v>
      </c>
      <c r="AJ44" s="4">
        <f t="shared" si="19"/>
        <v>0</v>
      </c>
      <c r="AK44" s="4">
        <f t="shared" si="36"/>
        <v>0</v>
      </c>
      <c r="AL44" s="4">
        <f t="shared" si="37"/>
        <v>0</v>
      </c>
      <c r="AM44" s="4" t="str">
        <f t="shared" si="38"/>
        <v/>
      </c>
      <c r="AN44" s="4" t="str">
        <f t="shared" si="20"/>
        <v/>
      </c>
      <c r="AO44" s="4" t="str">
        <f t="shared" si="21"/>
        <v/>
      </c>
      <c r="AV44" s="91"/>
      <c r="AW44" s="90"/>
      <c r="AZ44" s="4" t="str">
        <f>IF(個人申込!I44="","",VALUE(1))</f>
        <v/>
      </c>
    </row>
    <row r="45" spans="1:52" ht="17.25" customHeight="1" x14ac:dyDescent="0.15">
      <c r="A45" s="47" t="str">
        <f t="shared" si="22"/>
        <v/>
      </c>
      <c r="B45" s="100"/>
      <c r="C45" s="98"/>
      <c r="D45" s="98"/>
      <c r="E45" s="98"/>
      <c r="F45" s="98"/>
      <c r="G45" s="65"/>
      <c r="H45" s="101"/>
      <c r="I45" s="101"/>
      <c r="J45" s="65"/>
      <c r="K45" s="101"/>
      <c r="L45" s="101"/>
      <c r="M45" s="65"/>
      <c r="N45" s="101"/>
      <c r="O45" s="109" t="str">
        <f t="shared" si="26"/>
        <v/>
      </c>
      <c r="P45" s="112" t="str">
        <f>IF(ISERROR(VLOOKUP(AM45,AP$7:$AU$42,6,0)),"",VLOOKUP(AM45,AP$7:$AU$42,6,0))</f>
        <v/>
      </c>
      <c r="Q45" s="112" t="str">
        <f>IF(ISERROR(VLOOKUP(AM45,AP$7:$AQ$42,2,0)),"",VLOOKUP(AM45,AP$7:$AQ$42,2,0))</f>
        <v/>
      </c>
      <c r="R45" s="96"/>
      <c r="S45" s="4">
        <f t="shared" si="11"/>
        <v>0</v>
      </c>
      <c r="T45" s="4">
        <f t="shared" si="24"/>
        <v>0</v>
      </c>
      <c r="U45" s="4" t="str">
        <f t="shared" si="13"/>
        <v/>
      </c>
      <c r="V45" s="4" t="str">
        <f t="shared" si="14"/>
        <v/>
      </c>
      <c r="W45" s="13">
        <f t="shared" si="15"/>
        <v>0</v>
      </c>
      <c r="X45" s="4" t="str">
        <f>IF(ISERROR(VLOOKUP(AM45,AP$7:$AU$42,5,0)),"",VLOOKUP(AM45,AP$7:$AU$42,5,0))</f>
        <v/>
      </c>
      <c r="Y45" s="4">
        <v>0</v>
      </c>
      <c r="Z45" s="4" t="str">
        <f t="shared" si="16"/>
        <v xml:space="preserve"> </v>
      </c>
      <c r="AA45" s="4" t="str">
        <f t="shared" si="27"/>
        <v/>
      </c>
      <c r="AB45" s="4" t="str">
        <f t="shared" si="28"/>
        <v/>
      </c>
      <c r="AC45" s="4" t="str">
        <f t="shared" si="29"/>
        <v/>
      </c>
      <c r="AD45" s="4" t="str">
        <f t="shared" si="30"/>
        <v/>
      </c>
      <c r="AE45" s="4" t="str">
        <f t="shared" si="31"/>
        <v/>
      </c>
      <c r="AF45" s="4" t="str">
        <f t="shared" si="32"/>
        <v/>
      </c>
      <c r="AG45" s="4" t="str">
        <f t="shared" si="33"/>
        <v>999:99.99</v>
      </c>
      <c r="AH45" s="4" t="str">
        <f t="shared" si="34"/>
        <v>999:99.99</v>
      </c>
      <c r="AI45" s="4" t="str">
        <f t="shared" si="35"/>
        <v>999:99.99</v>
      </c>
      <c r="AJ45" s="4">
        <f t="shared" si="19"/>
        <v>0</v>
      </c>
      <c r="AK45" s="4">
        <f t="shared" si="36"/>
        <v>0</v>
      </c>
      <c r="AL45" s="4">
        <f t="shared" si="37"/>
        <v>0</v>
      </c>
      <c r="AM45" s="4" t="str">
        <f t="shared" si="38"/>
        <v/>
      </c>
      <c r="AN45" s="4" t="str">
        <f t="shared" si="20"/>
        <v/>
      </c>
      <c r="AO45" s="4" t="str">
        <f t="shared" si="21"/>
        <v/>
      </c>
      <c r="AV45" s="91"/>
      <c r="AW45" s="90"/>
      <c r="AZ45" s="4" t="str">
        <f>IF(個人申込!I45="","",VALUE(1))</f>
        <v/>
      </c>
    </row>
    <row r="46" spans="1:52" ht="17.25" customHeight="1" x14ac:dyDescent="0.15">
      <c r="A46" s="47" t="str">
        <f t="shared" si="22"/>
        <v/>
      </c>
      <c r="B46" s="100"/>
      <c r="C46" s="98"/>
      <c r="D46" s="98"/>
      <c r="E46" s="98"/>
      <c r="F46" s="98"/>
      <c r="G46" s="65"/>
      <c r="H46" s="101"/>
      <c r="I46" s="101"/>
      <c r="J46" s="65"/>
      <c r="K46" s="101"/>
      <c r="L46" s="101"/>
      <c r="M46" s="65"/>
      <c r="N46" s="101"/>
      <c r="O46" s="109" t="str">
        <f t="shared" si="26"/>
        <v/>
      </c>
      <c r="P46" s="112" t="str">
        <f>IF(ISERROR(VLOOKUP(AM46,AP$7:$AU$42,6,0)),"",VLOOKUP(AM46,AP$7:$AU$42,6,0))</f>
        <v/>
      </c>
      <c r="Q46" s="112" t="str">
        <f>IF(ISERROR(VLOOKUP(AM46,AP$7:$AQ$42,2,0)),"",VLOOKUP(AM46,AP$7:$AQ$42,2,0))</f>
        <v/>
      </c>
      <c r="R46" s="96"/>
      <c r="S46" s="4">
        <f t="shared" si="11"/>
        <v>0</v>
      </c>
      <c r="T46" s="4">
        <f t="shared" si="24"/>
        <v>0</v>
      </c>
      <c r="U46" s="4" t="str">
        <f t="shared" si="13"/>
        <v/>
      </c>
      <c r="V46" s="4" t="str">
        <f t="shared" si="14"/>
        <v/>
      </c>
      <c r="W46" s="13">
        <f t="shared" si="15"/>
        <v>0</v>
      </c>
      <c r="X46" s="4" t="str">
        <f>IF(ISERROR(VLOOKUP(AM46,AP$7:$AU$42,5,0)),"",VLOOKUP(AM46,AP$7:$AU$42,5,0))</f>
        <v/>
      </c>
      <c r="Y46" s="4">
        <v>0</v>
      </c>
      <c r="Z46" s="4" t="str">
        <f t="shared" si="16"/>
        <v xml:space="preserve"> </v>
      </c>
      <c r="AA46" s="4" t="str">
        <f t="shared" si="27"/>
        <v/>
      </c>
      <c r="AB46" s="4" t="str">
        <f t="shared" si="28"/>
        <v/>
      </c>
      <c r="AC46" s="4" t="str">
        <f t="shared" si="29"/>
        <v/>
      </c>
      <c r="AD46" s="4" t="str">
        <f t="shared" si="30"/>
        <v/>
      </c>
      <c r="AE46" s="4" t="str">
        <f t="shared" si="31"/>
        <v/>
      </c>
      <c r="AF46" s="4" t="str">
        <f t="shared" si="32"/>
        <v/>
      </c>
      <c r="AG46" s="4" t="str">
        <f t="shared" si="33"/>
        <v>999:99.99</v>
      </c>
      <c r="AH46" s="4" t="str">
        <f t="shared" si="34"/>
        <v>999:99.99</v>
      </c>
      <c r="AI46" s="4" t="str">
        <f t="shared" si="35"/>
        <v>999:99.99</v>
      </c>
      <c r="AJ46" s="4">
        <f t="shared" si="19"/>
        <v>0</v>
      </c>
      <c r="AK46" s="4">
        <f t="shared" si="36"/>
        <v>0</v>
      </c>
      <c r="AL46" s="4">
        <f t="shared" si="37"/>
        <v>0</v>
      </c>
      <c r="AM46" s="4" t="str">
        <f t="shared" si="38"/>
        <v/>
      </c>
      <c r="AN46" s="4" t="str">
        <f t="shared" si="20"/>
        <v/>
      </c>
      <c r="AO46" s="4" t="str">
        <f t="shared" si="21"/>
        <v/>
      </c>
      <c r="AV46" s="93"/>
      <c r="AW46" s="94"/>
      <c r="AZ46" s="4" t="str">
        <f>IF(個人申込!I46="","",VALUE(1))</f>
        <v/>
      </c>
    </row>
    <row r="47" spans="1:52" ht="17.25" customHeight="1" x14ac:dyDescent="0.15">
      <c r="A47" s="47" t="str">
        <f t="shared" si="22"/>
        <v/>
      </c>
      <c r="B47" s="100"/>
      <c r="C47" s="98"/>
      <c r="D47" s="98"/>
      <c r="E47" s="98"/>
      <c r="F47" s="98"/>
      <c r="G47" s="65"/>
      <c r="H47" s="101"/>
      <c r="I47" s="101"/>
      <c r="J47" s="65"/>
      <c r="K47" s="101"/>
      <c r="L47" s="101"/>
      <c r="M47" s="65"/>
      <c r="N47" s="101"/>
      <c r="O47" s="109" t="str">
        <f t="shared" si="26"/>
        <v/>
      </c>
      <c r="P47" s="112" t="str">
        <f>IF(ISERROR(VLOOKUP(AM47,AP$7:$AU$42,6,0)),"",VLOOKUP(AM47,AP$7:$AU$42,6,0))</f>
        <v/>
      </c>
      <c r="Q47" s="112" t="str">
        <f>IF(ISERROR(VLOOKUP(AM47,AP$7:$AQ$42,2,0)),"",VLOOKUP(AM47,AP$7:$AQ$42,2,0))</f>
        <v/>
      </c>
      <c r="R47" s="96"/>
      <c r="S47" s="4">
        <f t="shared" si="11"/>
        <v>0</v>
      </c>
      <c r="T47" s="4">
        <f t="shared" si="24"/>
        <v>0</v>
      </c>
      <c r="U47" s="4" t="str">
        <f t="shared" si="13"/>
        <v/>
      </c>
      <c r="V47" s="4" t="str">
        <f t="shared" si="14"/>
        <v/>
      </c>
      <c r="W47" s="13">
        <f t="shared" si="15"/>
        <v>0</v>
      </c>
      <c r="X47" s="4" t="str">
        <f>IF(ISERROR(VLOOKUP(AM47,AP$7:$AU$42,5,0)),"",VLOOKUP(AM47,AP$7:$AU$42,5,0))</f>
        <v/>
      </c>
      <c r="Y47" s="4">
        <v>0</v>
      </c>
      <c r="Z47" s="4" t="str">
        <f t="shared" si="16"/>
        <v xml:space="preserve"> </v>
      </c>
      <c r="AA47" s="4" t="str">
        <f t="shared" si="27"/>
        <v/>
      </c>
      <c r="AB47" s="4" t="str">
        <f t="shared" si="28"/>
        <v/>
      </c>
      <c r="AC47" s="4" t="str">
        <f t="shared" si="29"/>
        <v/>
      </c>
      <c r="AD47" s="4" t="str">
        <f t="shared" si="30"/>
        <v/>
      </c>
      <c r="AE47" s="4" t="str">
        <f t="shared" si="31"/>
        <v/>
      </c>
      <c r="AF47" s="4" t="str">
        <f t="shared" si="32"/>
        <v/>
      </c>
      <c r="AG47" s="4" t="str">
        <f t="shared" si="33"/>
        <v>999:99.99</v>
      </c>
      <c r="AH47" s="4" t="str">
        <f t="shared" si="34"/>
        <v>999:99.99</v>
      </c>
      <c r="AI47" s="4" t="str">
        <f t="shared" si="35"/>
        <v>999:99.99</v>
      </c>
      <c r="AJ47" s="4">
        <f t="shared" si="19"/>
        <v>0</v>
      </c>
      <c r="AK47" s="4">
        <f t="shared" si="36"/>
        <v>0</v>
      </c>
      <c r="AL47" s="4">
        <f t="shared" si="37"/>
        <v>0</v>
      </c>
      <c r="AM47" s="4" t="str">
        <f t="shared" si="38"/>
        <v/>
      </c>
      <c r="AN47" s="4" t="str">
        <f t="shared" si="20"/>
        <v/>
      </c>
      <c r="AO47" s="4" t="str">
        <f t="shared" si="21"/>
        <v/>
      </c>
      <c r="AZ47" s="4" t="str">
        <f>IF(個人申込!I47="","",VALUE(1))</f>
        <v/>
      </c>
    </row>
    <row r="48" spans="1:52" ht="17.25" customHeight="1" x14ac:dyDescent="0.15">
      <c r="A48" s="47" t="str">
        <f t="shared" si="22"/>
        <v/>
      </c>
      <c r="B48" s="100"/>
      <c r="C48" s="98"/>
      <c r="D48" s="98"/>
      <c r="E48" s="98"/>
      <c r="F48" s="98"/>
      <c r="G48" s="65"/>
      <c r="H48" s="101"/>
      <c r="I48" s="101"/>
      <c r="J48" s="65"/>
      <c r="K48" s="101"/>
      <c r="L48" s="101"/>
      <c r="M48" s="65"/>
      <c r="N48" s="101"/>
      <c r="O48" s="109" t="str">
        <f t="shared" si="26"/>
        <v/>
      </c>
      <c r="P48" s="112" t="str">
        <f>IF(ISERROR(VLOOKUP(AM48,AP$7:$AU$42,6,0)),"",VLOOKUP(AM48,AP$7:$AU$42,6,0))</f>
        <v/>
      </c>
      <c r="Q48" s="112" t="str">
        <f>IF(ISERROR(VLOOKUP(AM48,AP$7:$AQ$42,2,0)),"",VLOOKUP(AM48,AP$7:$AQ$42,2,0))</f>
        <v/>
      </c>
      <c r="R48" s="96"/>
      <c r="S48" s="4">
        <f t="shared" si="11"/>
        <v>0</v>
      </c>
      <c r="T48" s="4">
        <f t="shared" si="24"/>
        <v>0</v>
      </c>
      <c r="U48" s="4" t="str">
        <f t="shared" si="13"/>
        <v/>
      </c>
      <c r="V48" s="4" t="str">
        <f t="shared" si="14"/>
        <v/>
      </c>
      <c r="W48" s="13">
        <f t="shared" si="15"/>
        <v>0</v>
      </c>
      <c r="X48" s="4" t="str">
        <f>IF(ISERROR(VLOOKUP(AM48,AP$7:$AU$42,5,0)),"",VLOOKUP(AM48,AP$7:$AU$42,5,0))</f>
        <v/>
      </c>
      <c r="Y48" s="4">
        <v>0</v>
      </c>
      <c r="Z48" s="4" t="str">
        <f t="shared" si="16"/>
        <v xml:space="preserve"> </v>
      </c>
      <c r="AA48" s="4" t="str">
        <f t="shared" si="27"/>
        <v/>
      </c>
      <c r="AB48" s="4" t="str">
        <f t="shared" si="28"/>
        <v/>
      </c>
      <c r="AC48" s="4" t="str">
        <f t="shared" si="29"/>
        <v/>
      </c>
      <c r="AD48" s="4" t="str">
        <f t="shared" si="30"/>
        <v/>
      </c>
      <c r="AE48" s="4" t="str">
        <f t="shared" si="31"/>
        <v/>
      </c>
      <c r="AF48" s="4" t="str">
        <f t="shared" si="32"/>
        <v/>
      </c>
      <c r="AG48" s="4" t="str">
        <f t="shared" si="33"/>
        <v>999:99.99</v>
      </c>
      <c r="AH48" s="4" t="str">
        <f t="shared" si="34"/>
        <v>999:99.99</v>
      </c>
      <c r="AI48" s="4" t="str">
        <f t="shared" si="35"/>
        <v>999:99.99</v>
      </c>
      <c r="AJ48" s="4">
        <f t="shared" si="19"/>
        <v>0</v>
      </c>
      <c r="AK48" s="4">
        <f t="shared" si="36"/>
        <v>0</v>
      </c>
      <c r="AL48" s="4">
        <f t="shared" si="37"/>
        <v>0</v>
      </c>
      <c r="AM48" s="4" t="str">
        <f t="shared" si="38"/>
        <v/>
      </c>
      <c r="AN48" s="4" t="str">
        <f t="shared" si="20"/>
        <v/>
      </c>
      <c r="AO48" s="4" t="str">
        <f t="shared" si="21"/>
        <v/>
      </c>
      <c r="AV48" s="87"/>
      <c r="AW48" s="88"/>
      <c r="AZ48" s="4" t="str">
        <f>IF(個人申込!I48="","",VALUE(1))</f>
        <v/>
      </c>
    </row>
    <row r="49" spans="1:52" ht="17.25" customHeight="1" x14ac:dyDescent="0.15">
      <c r="A49" s="47" t="str">
        <f t="shared" si="22"/>
        <v/>
      </c>
      <c r="B49" s="100"/>
      <c r="C49" s="98"/>
      <c r="D49" s="98"/>
      <c r="E49" s="98"/>
      <c r="F49" s="98"/>
      <c r="G49" s="65"/>
      <c r="H49" s="101"/>
      <c r="I49" s="101"/>
      <c r="J49" s="65"/>
      <c r="K49" s="101"/>
      <c r="L49" s="101"/>
      <c r="M49" s="65"/>
      <c r="N49" s="101"/>
      <c r="O49" s="109" t="str">
        <f t="shared" si="26"/>
        <v/>
      </c>
      <c r="P49" s="112" t="str">
        <f>IF(ISERROR(VLOOKUP(AM49,AP$7:$AU$42,6,0)),"",VLOOKUP(AM49,AP$7:$AU$42,6,0))</f>
        <v/>
      </c>
      <c r="Q49" s="112" t="str">
        <f>IF(ISERROR(VLOOKUP(AM49,AP$7:$AQ$42,2,0)),"",VLOOKUP(AM49,AP$7:$AQ$42,2,0))</f>
        <v/>
      </c>
      <c r="R49" s="96"/>
      <c r="S49" s="4">
        <f t="shared" si="11"/>
        <v>0</v>
      </c>
      <c r="T49" s="4">
        <f t="shared" si="24"/>
        <v>0</v>
      </c>
      <c r="U49" s="4" t="str">
        <f t="shared" si="13"/>
        <v/>
      </c>
      <c r="V49" s="4" t="str">
        <f t="shared" si="14"/>
        <v/>
      </c>
      <c r="W49" s="13">
        <f t="shared" si="15"/>
        <v>0</v>
      </c>
      <c r="X49" s="4" t="str">
        <f>IF(ISERROR(VLOOKUP(AM49,AP$7:$AU$42,5,0)),"",VLOOKUP(AM49,AP$7:$AU$42,5,0))</f>
        <v/>
      </c>
      <c r="Y49" s="4">
        <v>0</v>
      </c>
      <c r="Z49" s="4" t="str">
        <f t="shared" si="16"/>
        <v xml:space="preserve"> </v>
      </c>
      <c r="AA49" s="4" t="str">
        <f t="shared" si="27"/>
        <v/>
      </c>
      <c r="AB49" s="4" t="str">
        <f t="shared" si="28"/>
        <v/>
      </c>
      <c r="AC49" s="4" t="str">
        <f t="shared" si="29"/>
        <v/>
      </c>
      <c r="AD49" s="4" t="str">
        <f t="shared" si="30"/>
        <v/>
      </c>
      <c r="AE49" s="4" t="str">
        <f t="shared" si="31"/>
        <v/>
      </c>
      <c r="AF49" s="4" t="str">
        <f t="shared" si="32"/>
        <v/>
      </c>
      <c r="AG49" s="4" t="str">
        <f t="shared" si="33"/>
        <v>999:99.99</v>
      </c>
      <c r="AH49" s="4" t="str">
        <f t="shared" si="34"/>
        <v>999:99.99</v>
      </c>
      <c r="AI49" s="4" t="str">
        <f t="shared" si="35"/>
        <v>999:99.99</v>
      </c>
      <c r="AJ49" s="4">
        <f t="shared" si="19"/>
        <v>0</v>
      </c>
      <c r="AK49" s="4">
        <f t="shared" si="36"/>
        <v>0</v>
      </c>
      <c r="AL49" s="4">
        <f t="shared" si="37"/>
        <v>0</v>
      </c>
      <c r="AM49" s="4" t="str">
        <f t="shared" si="38"/>
        <v/>
      </c>
      <c r="AN49" s="4" t="str">
        <f t="shared" si="20"/>
        <v/>
      </c>
      <c r="AO49" s="4" t="str">
        <f t="shared" si="21"/>
        <v/>
      </c>
      <c r="AV49" s="89"/>
      <c r="AW49" s="90"/>
      <c r="AZ49" s="4" t="str">
        <f>IF(個人申込!I49="","",VALUE(1))</f>
        <v/>
      </c>
    </row>
    <row r="50" spans="1:52" ht="17.25" customHeight="1" x14ac:dyDescent="0.15">
      <c r="A50" s="47" t="str">
        <f t="shared" si="22"/>
        <v/>
      </c>
      <c r="B50" s="100"/>
      <c r="C50" s="98"/>
      <c r="D50" s="98"/>
      <c r="E50" s="98"/>
      <c r="F50" s="98"/>
      <c r="G50" s="65"/>
      <c r="H50" s="101"/>
      <c r="I50" s="101"/>
      <c r="J50" s="65"/>
      <c r="K50" s="101"/>
      <c r="L50" s="101"/>
      <c r="M50" s="65"/>
      <c r="N50" s="101"/>
      <c r="O50" s="109" t="str">
        <f t="shared" si="26"/>
        <v/>
      </c>
      <c r="P50" s="112" t="str">
        <f>IF(ISERROR(VLOOKUP(AM50,AP$7:$AU$42,6,0)),"",VLOOKUP(AM50,AP$7:$AU$42,6,0))</f>
        <v/>
      </c>
      <c r="Q50" s="112" t="str">
        <f>IF(ISERROR(VLOOKUP(AM50,AP$7:$AQ$42,2,0)),"",VLOOKUP(AM50,AP$7:$AQ$42,2,0))</f>
        <v/>
      </c>
      <c r="R50" s="96"/>
      <c r="S50" s="4">
        <f t="shared" si="11"/>
        <v>0</v>
      </c>
      <c r="T50" s="4">
        <f t="shared" si="24"/>
        <v>0</v>
      </c>
      <c r="U50" s="4" t="str">
        <f t="shared" si="13"/>
        <v/>
      </c>
      <c r="V50" s="4" t="str">
        <f t="shared" si="14"/>
        <v/>
      </c>
      <c r="W50" s="13">
        <f t="shared" si="15"/>
        <v>0</v>
      </c>
      <c r="X50" s="4" t="str">
        <f>IF(ISERROR(VLOOKUP(AM50,AP$7:$AU$42,5,0)),"",VLOOKUP(AM50,AP$7:$AU$42,5,0))</f>
        <v/>
      </c>
      <c r="Y50" s="4">
        <v>0</v>
      </c>
      <c r="Z50" s="4" t="str">
        <f t="shared" si="16"/>
        <v xml:space="preserve"> </v>
      </c>
      <c r="AA50" s="4" t="str">
        <f t="shared" si="27"/>
        <v/>
      </c>
      <c r="AB50" s="4" t="str">
        <f t="shared" si="28"/>
        <v/>
      </c>
      <c r="AC50" s="4" t="str">
        <f t="shared" si="29"/>
        <v/>
      </c>
      <c r="AD50" s="4" t="str">
        <f t="shared" si="30"/>
        <v/>
      </c>
      <c r="AE50" s="4" t="str">
        <f t="shared" si="31"/>
        <v/>
      </c>
      <c r="AF50" s="4" t="str">
        <f t="shared" si="32"/>
        <v/>
      </c>
      <c r="AG50" s="4" t="str">
        <f t="shared" si="33"/>
        <v>999:99.99</v>
      </c>
      <c r="AH50" s="4" t="str">
        <f t="shared" si="34"/>
        <v>999:99.99</v>
      </c>
      <c r="AI50" s="4" t="str">
        <f t="shared" si="35"/>
        <v>999:99.99</v>
      </c>
      <c r="AJ50" s="4">
        <f t="shared" si="19"/>
        <v>0</v>
      </c>
      <c r="AK50" s="4">
        <f t="shared" si="36"/>
        <v>0</v>
      </c>
      <c r="AL50" s="4">
        <f t="shared" si="37"/>
        <v>0</v>
      </c>
      <c r="AM50" s="4" t="str">
        <f t="shared" si="38"/>
        <v/>
      </c>
      <c r="AN50" s="4" t="str">
        <f t="shared" si="20"/>
        <v/>
      </c>
      <c r="AO50" s="4" t="str">
        <f t="shared" si="21"/>
        <v/>
      </c>
      <c r="AV50" s="91"/>
      <c r="AW50" s="90"/>
      <c r="AZ50" s="4" t="str">
        <f>IF(個人申込!I50="","",VALUE(1))</f>
        <v/>
      </c>
    </row>
    <row r="51" spans="1:52" ht="17.25" customHeight="1" x14ac:dyDescent="0.15">
      <c r="A51" s="47" t="str">
        <f t="shared" si="22"/>
        <v/>
      </c>
      <c r="B51" s="100"/>
      <c r="C51" s="98"/>
      <c r="D51" s="98"/>
      <c r="E51" s="98"/>
      <c r="F51" s="98"/>
      <c r="G51" s="65"/>
      <c r="H51" s="101"/>
      <c r="I51" s="101"/>
      <c r="J51" s="65"/>
      <c r="K51" s="101"/>
      <c r="L51" s="101"/>
      <c r="M51" s="65"/>
      <c r="N51" s="101"/>
      <c r="O51" s="109" t="str">
        <f t="shared" si="26"/>
        <v/>
      </c>
      <c r="P51" s="112" t="str">
        <f>IF(ISERROR(VLOOKUP(AM51,AP$7:$AU$42,6,0)),"",VLOOKUP(AM51,AP$7:$AU$42,6,0))</f>
        <v/>
      </c>
      <c r="Q51" s="112" t="str">
        <f>IF(ISERROR(VLOOKUP(AM51,AP$7:$AQ$42,2,0)),"",VLOOKUP(AM51,AP$7:$AQ$42,2,0))</f>
        <v/>
      </c>
      <c r="R51" s="96"/>
      <c r="S51" s="4">
        <f t="shared" si="11"/>
        <v>0</v>
      </c>
      <c r="T51" s="4">
        <f t="shared" si="24"/>
        <v>0</v>
      </c>
      <c r="U51" s="4" t="str">
        <f t="shared" si="13"/>
        <v/>
      </c>
      <c r="V51" s="4" t="str">
        <f t="shared" si="14"/>
        <v/>
      </c>
      <c r="W51" s="13">
        <f t="shared" si="15"/>
        <v>0</v>
      </c>
      <c r="X51" s="4" t="str">
        <f>IF(ISERROR(VLOOKUP(AM51,AP$7:$AU$42,5,0)),"",VLOOKUP(AM51,AP$7:$AU$42,5,0))</f>
        <v/>
      </c>
      <c r="Y51" s="4">
        <v>0</v>
      </c>
      <c r="Z51" s="4" t="str">
        <f t="shared" si="16"/>
        <v xml:space="preserve"> </v>
      </c>
      <c r="AA51" s="4" t="str">
        <f t="shared" si="27"/>
        <v/>
      </c>
      <c r="AB51" s="4" t="str">
        <f t="shared" si="28"/>
        <v/>
      </c>
      <c r="AC51" s="4" t="str">
        <f t="shared" si="29"/>
        <v/>
      </c>
      <c r="AD51" s="4" t="str">
        <f t="shared" si="30"/>
        <v/>
      </c>
      <c r="AE51" s="4" t="str">
        <f t="shared" si="31"/>
        <v/>
      </c>
      <c r="AF51" s="4" t="str">
        <f t="shared" si="32"/>
        <v/>
      </c>
      <c r="AG51" s="4" t="str">
        <f t="shared" si="33"/>
        <v>999:99.99</v>
      </c>
      <c r="AH51" s="4" t="str">
        <f t="shared" si="34"/>
        <v>999:99.99</v>
      </c>
      <c r="AI51" s="4" t="str">
        <f t="shared" si="35"/>
        <v>999:99.99</v>
      </c>
      <c r="AJ51" s="4">
        <f t="shared" si="19"/>
        <v>0</v>
      </c>
      <c r="AK51" s="4">
        <f t="shared" si="36"/>
        <v>0</v>
      </c>
      <c r="AL51" s="4">
        <f t="shared" si="37"/>
        <v>0</v>
      </c>
      <c r="AM51" s="4" t="str">
        <f t="shared" si="38"/>
        <v/>
      </c>
      <c r="AN51" s="4" t="str">
        <f t="shared" si="20"/>
        <v/>
      </c>
      <c r="AO51" s="4" t="str">
        <f t="shared" si="21"/>
        <v/>
      </c>
      <c r="AV51" s="91"/>
      <c r="AW51" s="90"/>
      <c r="AZ51" s="4" t="str">
        <f>IF(個人申込!I51="","",VALUE(1))</f>
        <v/>
      </c>
    </row>
    <row r="52" spans="1:52" ht="17.25" customHeight="1" x14ac:dyDescent="0.15">
      <c r="A52" s="47" t="str">
        <f t="shared" si="22"/>
        <v/>
      </c>
      <c r="B52" s="100"/>
      <c r="C52" s="98"/>
      <c r="D52" s="98"/>
      <c r="E52" s="98"/>
      <c r="F52" s="98"/>
      <c r="G52" s="65"/>
      <c r="H52" s="101"/>
      <c r="I52" s="101"/>
      <c r="J52" s="65"/>
      <c r="K52" s="101"/>
      <c r="L52" s="101"/>
      <c r="M52" s="65"/>
      <c r="N52" s="101"/>
      <c r="O52" s="109" t="str">
        <f t="shared" si="26"/>
        <v/>
      </c>
      <c r="P52" s="112" t="str">
        <f>IF(ISERROR(VLOOKUP(AM52,AP$7:$AU$42,6,0)),"",VLOOKUP(AM52,AP$7:$AU$42,6,0))</f>
        <v/>
      </c>
      <c r="Q52" s="112" t="str">
        <f>IF(ISERROR(VLOOKUP(AM52,AP$7:$AQ$42,2,0)),"",VLOOKUP(AM52,AP$7:$AQ$42,2,0))</f>
        <v/>
      </c>
      <c r="R52" s="96"/>
      <c r="S52" s="4">
        <f t="shared" si="11"/>
        <v>0</v>
      </c>
      <c r="T52" s="4">
        <f t="shared" si="24"/>
        <v>0</v>
      </c>
      <c r="U52" s="4" t="str">
        <f t="shared" si="13"/>
        <v/>
      </c>
      <c r="V52" s="4" t="str">
        <f t="shared" si="14"/>
        <v/>
      </c>
      <c r="W52" s="13">
        <f t="shared" si="15"/>
        <v>0</v>
      </c>
      <c r="X52" s="4" t="str">
        <f>IF(ISERROR(VLOOKUP(AM52,AP$7:$AU$42,5,0)),"",VLOOKUP(AM52,AP$7:$AU$42,5,0))</f>
        <v/>
      </c>
      <c r="Y52" s="4">
        <v>0</v>
      </c>
      <c r="Z52" s="4" t="str">
        <f t="shared" si="16"/>
        <v xml:space="preserve"> </v>
      </c>
      <c r="AA52" s="4" t="str">
        <f t="shared" si="27"/>
        <v/>
      </c>
      <c r="AB52" s="4" t="str">
        <f t="shared" si="28"/>
        <v/>
      </c>
      <c r="AC52" s="4" t="str">
        <f t="shared" si="29"/>
        <v/>
      </c>
      <c r="AD52" s="4" t="str">
        <f t="shared" si="30"/>
        <v/>
      </c>
      <c r="AE52" s="4" t="str">
        <f t="shared" si="31"/>
        <v/>
      </c>
      <c r="AF52" s="4" t="str">
        <f t="shared" si="32"/>
        <v/>
      </c>
      <c r="AG52" s="4" t="str">
        <f t="shared" si="33"/>
        <v>999:99.99</v>
      </c>
      <c r="AH52" s="4" t="str">
        <f t="shared" si="34"/>
        <v>999:99.99</v>
      </c>
      <c r="AI52" s="4" t="str">
        <f t="shared" si="35"/>
        <v>999:99.99</v>
      </c>
      <c r="AJ52" s="4">
        <f t="shared" si="19"/>
        <v>0</v>
      </c>
      <c r="AK52" s="4">
        <f t="shared" si="36"/>
        <v>0</v>
      </c>
      <c r="AL52" s="4">
        <f t="shared" si="37"/>
        <v>0</v>
      </c>
      <c r="AM52" s="4" t="str">
        <f t="shared" si="38"/>
        <v/>
      </c>
      <c r="AN52" s="4" t="str">
        <f t="shared" si="20"/>
        <v/>
      </c>
      <c r="AO52" s="4" t="str">
        <f t="shared" si="21"/>
        <v/>
      </c>
      <c r="AV52" s="91"/>
      <c r="AW52" s="90"/>
      <c r="AZ52" s="4" t="str">
        <f>IF(個人申込!I52="","",VALUE(1))</f>
        <v/>
      </c>
    </row>
    <row r="53" spans="1:52" ht="17.25" customHeight="1" x14ac:dyDescent="0.15">
      <c r="A53" s="47" t="str">
        <f t="shared" si="22"/>
        <v/>
      </c>
      <c r="B53" s="100"/>
      <c r="C53" s="98"/>
      <c r="D53" s="98"/>
      <c r="E53" s="98"/>
      <c r="F53" s="98"/>
      <c r="G53" s="65"/>
      <c r="H53" s="101"/>
      <c r="I53" s="101"/>
      <c r="J53" s="65"/>
      <c r="K53" s="101"/>
      <c r="L53" s="101"/>
      <c r="M53" s="65"/>
      <c r="N53" s="101"/>
      <c r="O53" s="109" t="str">
        <f t="shared" si="26"/>
        <v/>
      </c>
      <c r="P53" s="112" t="str">
        <f>IF(ISERROR(VLOOKUP(AM53,AP$7:$AU$42,6,0)),"",VLOOKUP(AM53,AP$7:$AU$42,6,0))</f>
        <v/>
      </c>
      <c r="Q53" s="112" t="str">
        <f>IF(ISERROR(VLOOKUP(AM53,AP$7:$AQ$42,2,0)),"",VLOOKUP(AM53,AP$7:$AQ$42,2,0))</f>
        <v/>
      </c>
      <c r="R53" s="96"/>
      <c r="S53" s="4">
        <f t="shared" si="11"/>
        <v>0</v>
      </c>
      <c r="T53" s="4">
        <f t="shared" si="24"/>
        <v>0</v>
      </c>
      <c r="U53" s="4" t="str">
        <f t="shared" si="13"/>
        <v/>
      </c>
      <c r="V53" s="4" t="str">
        <f t="shared" si="14"/>
        <v/>
      </c>
      <c r="W53" s="13">
        <f t="shared" si="15"/>
        <v>0</v>
      </c>
      <c r="X53" s="4" t="str">
        <f>IF(ISERROR(VLOOKUP(AM53,AP$7:$AU$42,5,0)),"",VLOOKUP(AM53,AP$7:$AU$42,5,0))</f>
        <v/>
      </c>
      <c r="Y53" s="4">
        <v>0</v>
      </c>
      <c r="Z53" s="4" t="str">
        <f t="shared" si="16"/>
        <v xml:space="preserve"> </v>
      </c>
      <c r="AA53" s="4" t="str">
        <f t="shared" si="27"/>
        <v/>
      </c>
      <c r="AB53" s="4" t="str">
        <f t="shared" si="28"/>
        <v/>
      </c>
      <c r="AC53" s="4" t="str">
        <f t="shared" si="29"/>
        <v/>
      </c>
      <c r="AD53" s="4" t="str">
        <f t="shared" si="30"/>
        <v/>
      </c>
      <c r="AE53" s="4" t="str">
        <f t="shared" si="31"/>
        <v/>
      </c>
      <c r="AF53" s="4" t="str">
        <f t="shared" si="32"/>
        <v/>
      </c>
      <c r="AG53" s="4" t="str">
        <f t="shared" si="33"/>
        <v>999:99.99</v>
      </c>
      <c r="AH53" s="4" t="str">
        <f t="shared" si="34"/>
        <v>999:99.99</v>
      </c>
      <c r="AI53" s="4" t="str">
        <f t="shared" si="35"/>
        <v>999:99.99</v>
      </c>
      <c r="AJ53" s="4">
        <f t="shared" si="19"/>
        <v>0</v>
      </c>
      <c r="AK53" s="4">
        <f t="shared" si="36"/>
        <v>0</v>
      </c>
      <c r="AL53" s="4">
        <f t="shared" si="37"/>
        <v>0</v>
      </c>
      <c r="AM53" s="4" t="str">
        <f t="shared" si="38"/>
        <v/>
      </c>
      <c r="AN53" s="4" t="str">
        <f t="shared" si="20"/>
        <v/>
      </c>
      <c r="AO53" s="4" t="str">
        <f t="shared" si="21"/>
        <v/>
      </c>
      <c r="AV53" s="91"/>
      <c r="AW53" s="90"/>
      <c r="AZ53" s="4" t="str">
        <f>IF(個人申込!I53="","",VALUE(1))</f>
        <v/>
      </c>
    </row>
    <row r="54" spans="1:52" ht="17.25" customHeight="1" x14ac:dyDescent="0.15">
      <c r="A54" s="47" t="str">
        <f t="shared" si="22"/>
        <v/>
      </c>
      <c r="B54" s="100"/>
      <c r="C54" s="98"/>
      <c r="D54" s="98"/>
      <c r="E54" s="98"/>
      <c r="F54" s="98"/>
      <c r="G54" s="65"/>
      <c r="H54" s="101"/>
      <c r="I54" s="101"/>
      <c r="J54" s="65"/>
      <c r="K54" s="101"/>
      <c r="L54" s="101"/>
      <c r="M54" s="65"/>
      <c r="N54" s="101"/>
      <c r="O54" s="109" t="str">
        <f t="shared" si="26"/>
        <v/>
      </c>
      <c r="P54" s="112" t="str">
        <f>IF(ISERROR(VLOOKUP(AM54,AP$7:$AU$42,6,0)),"",VLOOKUP(AM54,AP$7:$AU$42,6,0))</f>
        <v/>
      </c>
      <c r="Q54" s="112" t="str">
        <f>IF(ISERROR(VLOOKUP(AM54,AP$7:$AQ$42,2,0)),"",VLOOKUP(AM54,AP$7:$AQ$42,2,0))</f>
        <v/>
      </c>
      <c r="R54" s="96"/>
      <c r="S54" s="4">
        <f t="shared" si="11"/>
        <v>0</v>
      </c>
      <c r="T54" s="4">
        <f t="shared" si="24"/>
        <v>0</v>
      </c>
      <c r="U54" s="4" t="str">
        <f t="shared" si="13"/>
        <v/>
      </c>
      <c r="V54" s="4" t="str">
        <f t="shared" si="14"/>
        <v/>
      </c>
      <c r="W54" s="13">
        <f t="shared" si="15"/>
        <v>0</v>
      </c>
      <c r="X54" s="4" t="str">
        <f>IF(ISERROR(VLOOKUP(AM54,AP$7:$AU$42,5,0)),"",VLOOKUP(AM54,AP$7:$AU$42,5,0))</f>
        <v/>
      </c>
      <c r="Y54" s="4">
        <v>0</v>
      </c>
      <c r="Z54" s="4" t="str">
        <f t="shared" si="16"/>
        <v xml:space="preserve"> </v>
      </c>
      <c r="AA54" s="4" t="str">
        <f t="shared" si="27"/>
        <v/>
      </c>
      <c r="AB54" s="4" t="str">
        <f t="shared" si="28"/>
        <v/>
      </c>
      <c r="AC54" s="4" t="str">
        <f t="shared" si="29"/>
        <v/>
      </c>
      <c r="AD54" s="4" t="str">
        <f t="shared" si="30"/>
        <v/>
      </c>
      <c r="AE54" s="4" t="str">
        <f t="shared" si="31"/>
        <v/>
      </c>
      <c r="AF54" s="4" t="str">
        <f t="shared" si="32"/>
        <v/>
      </c>
      <c r="AG54" s="4" t="str">
        <f t="shared" si="33"/>
        <v>999:99.99</v>
      </c>
      <c r="AH54" s="4" t="str">
        <f t="shared" si="34"/>
        <v>999:99.99</v>
      </c>
      <c r="AI54" s="4" t="str">
        <f t="shared" si="35"/>
        <v>999:99.99</v>
      </c>
      <c r="AJ54" s="4">
        <f t="shared" si="19"/>
        <v>0</v>
      </c>
      <c r="AK54" s="4">
        <f t="shared" si="36"/>
        <v>0</v>
      </c>
      <c r="AL54" s="4">
        <f t="shared" si="37"/>
        <v>0</v>
      </c>
      <c r="AM54" s="4" t="str">
        <f t="shared" si="38"/>
        <v/>
      </c>
      <c r="AN54" s="4" t="str">
        <f t="shared" si="20"/>
        <v/>
      </c>
      <c r="AO54" s="4" t="str">
        <f t="shared" si="21"/>
        <v/>
      </c>
      <c r="AV54" s="91"/>
      <c r="AW54" s="92"/>
      <c r="AZ54" s="4" t="str">
        <f>IF(個人申込!I54="","",VALUE(1))</f>
        <v/>
      </c>
    </row>
    <row r="55" spans="1:52" ht="17.25" customHeight="1" x14ac:dyDescent="0.15">
      <c r="A55" s="47" t="str">
        <f t="shared" si="22"/>
        <v/>
      </c>
      <c r="B55" s="100"/>
      <c r="C55" s="98"/>
      <c r="D55" s="98"/>
      <c r="E55" s="98"/>
      <c r="F55" s="98"/>
      <c r="G55" s="65"/>
      <c r="H55" s="101"/>
      <c r="I55" s="101"/>
      <c r="J55" s="65"/>
      <c r="K55" s="101"/>
      <c r="L55" s="101"/>
      <c r="M55" s="65"/>
      <c r="N55" s="101"/>
      <c r="O55" s="109" t="str">
        <f t="shared" si="26"/>
        <v/>
      </c>
      <c r="P55" s="112" t="str">
        <f>IF(ISERROR(VLOOKUP(AM55,AP$7:$AU$42,6,0)),"",VLOOKUP(AM55,AP$7:$AU$42,6,0))</f>
        <v/>
      </c>
      <c r="Q55" s="112" t="str">
        <f>IF(ISERROR(VLOOKUP(AM55,AP$7:$AQ$42,2,0)),"",VLOOKUP(AM55,AP$7:$AQ$42,2,0))</f>
        <v/>
      </c>
      <c r="R55" s="96"/>
      <c r="S55" s="4">
        <f t="shared" si="11"/>
        <v>0</v>
      </c>
      <c r="T55" s="4">
        <f t="shared" si="24"/>
        <v>0</v>
      </c>
      <c r="U55" s="4" t="str">
        <f t="shared" si="13"/>
        <v/>
      </c>
      <c r="V55" s="4" t="str">
        <f t="shared" si="14"/>
        <v/>
      </c>
      <c r="W55" s="13">
        <f t="shared" si="15"/>
        <v>0</v>
      </c>
      <c r="X55" s="4" t="str">
        <f>IF(ISERROR(VLOOKUP(AM55,AP$7:$AU$42,5,0)),"",VLOOKUP(AM55,AP$7:$AU$42,5,0))</f>
        <v/>
      </c>
      <c r="Y55" s="4">
        <v>0</v>
      </c>
      <c r="Z55" s="4" t="str">
        <f t="shared" si="16"/>
        <v xml:space="preserve"> </v>
      </c>
      <c r="AA55" s="4" t="str">
        <f t="shared" si="27"/>
        <v/>
      </c>
      <c r="AB55" s="4" t="str">
        <f t="shared" si="28"/>
        <v/>
      </c>
      <c r="AC55" s="4" t="str">
        <f t="shared" si="29"/>
        <v/>
      </c>
      <c r="AD55" s="4" t="str">
        <f t="shared" si="30"/>
        <v/>
      </c>
      <c r="AE55" s="4" t="str">
        <f t="shared" si="31"/>
        <v/>
      </c>
      <c r="AF55" s="4" t="str">
        <f t="shared" si="32"/>
        <v/>
      </c>
      <c r="AG55" s="4" t="str">
        <f t="shared" si="33"/>
        <v>999:99.99</v>
      </c>
      <c r="AH55" s="4" t="str">
        <f t="shared" si="34"/>
        <v>999:99.99</v>
      </c>
      <c r="AI55" s="4" t="str">
        <f t="shared" si="35"/>
        <v>999:99.99</v>
      </c>
      <c r="AJ55" s="4">
        <f t="shared" si="19"/>
        <v>0</v>
      </c>
      <c r="AK55" s="4">
        <f t="shared" si="36"/>
        <v>0</v>
      </c>
      <c r="AL55" s="4">
        <f t="shared" si="37"/>
        <v>0</v>
      </c>
      <c r="AM55" s="4" t="str">
        <f t="shared" si="38"/>
        <v/>
      </c>
      <c r="AN55" s="4" t="str">
        <f t="shared" si="20"/>
        <v/>
      </c>
      <c r="AO55" s="4" t="str">
        <f t="shared" si="21"/>
        <v/>
      </c>
      <c r="AV55" s="91"/>
      <c r="AW55" s="92"/>
      <c r="AZ55" s="4" t="str">
        <f>IF(個人申込!I55="","",VALUE(1))</f>
        <v/>
      </c>
    </row>
    <row r="56" spans="1:52" ht="17.25" customHeight="1" x14ac:dyDescent="0.15">
      <c r="A56" s="47" t="str">
        <f t="shared" si="22"/>
        <v/>
      </c>
      <c r="B56" s="100"/>
      <c r="C56" s="98"/>
      <c r="D56" s="98"/>
      <c r="E56" s="98"/>
      <c r="F56" s="98"/>
      <c r="G56" s="65"/>
      <c r="H56" s="101"/>
      <c r="I56" s="101"/>
      <c r="J56" s="65"/>
      <c r="K56" s="101"/>
      <c r="L56" s="101"/>
      <c r="M56" s="65"/>
      <c r="N56" s="101"/>
      <c r="O56" s="109" t="str">
        <f t="shared" si="26"/>
        <v/>
      </c>
      <c r="P56" s="112" t="str">
        <f>IF(ISERROR(VLOOKUP(AM56,AP$7:$AU$42,6,0)),"",VLOOKUP(AM56,AP$7:$AU$42,6,0))</f>
        <v/>
      </c>
      <c r="Q56" s="112" t="str">
        <f>IF(ISERROR(VLOOKUP(AM56,AP$7:$AQ$42,2,0)),"",VLOOKUP(AM56,AP$7:$AQ$42,2,0))</f>
        <v/>
      </c>
      <c r="R56" s="96"/>
      <c r="S56" s="4">
        <f t="shared" si="11"/>
        <v>0</v>
      </c>
      <c r="T56" s="4">
        <f t="shared" si="24"/>
        <v>0</v>
      </c>
      <c r="U56" s="4" t="str">
        <f t="shared" si="13"/>
        <v/>
      </c>
      <c r="V56" s="4" t="str">
        <f t="shared" si="14"/>
        <v/>
      </c>
      <c r="W56" s="13">
        <f t="shared" si="15"/>
        <v>0</v>
      </c>
      <c r="X56" s="4" t="str">
        <f>IF(ISERROR(VLOOKUP(AM56,AP$7:$AU$42,5,0)),"",VLOOKUP(AM56,AP$7:$AU$42,5,0))</f>
        <v/>
      </c>
      <c r="Y56" s="4">
        <v>0</v>
      </c>
      <c r="Z56" s="4" t="str">
        <f t="shared" si="16"/>
        <v xml:space="preserve"> </v>
      </c>
      <c r="AA56" s="4" t="str">
        <f t="shared" si="27"/>
        <v/>
      </c>
      <c r="AB56" s="4" t="str">
        <f t="shared" si="28"/>
        <v/>
      </c>
      <c r="AC56" s="4" t="str">
        <f t="shared" si="29"/>
        <v/>
      </c>
      <c r="AD56" s="4" t="str">
        <f t="shared" si="30"/>
        <v/>
      </c>
      <c r="AE56" s="4" t="str">
        <f t="shared" si="31"/>
        <v/>
      </c>
      <c r="AF56" s="4" t="str">
        <f t="shared" si="32"/>
        <v/>
      </c>
      <c r="AG56" s="4" t="str">
        <f t="shared" si="33"/>
        <v>999:99.99</v>
      </c>
      <c r="AH56" s="4" t="str">
        <f t="shared" si="34"/>
        <v>999:99.99</v>
      </c>
      <c r="AI56" s="4" t="str">
        <f t="shared" si="35"/>
        <v>999:99.99</v>
      </c>
      <c r="AJ56" s="4">
        <f t="shared" si="19"/>
        <v>0</v>
      </c>
      <c r="AK56" s="4">
        <f t="shared" si="36"/>
        <v>0</v>
      </c>
      <c r="AL56" s="4">
        <f t="shared" si="37"/>
        <v>0</v>
      </c>
      <c r="AM56" s="4" t="str">
        <f t="shared" si="38"/>
        <v/>
      </c>
      <c r="AN56" s="4" t="str">
        <f t="shared" si="20"/>
        <v/>
      </c>
      <c r="AO56" s="4" t="str">
        <f t="shared" si="21"/>
        <v/>
      </c>
      <c r="AV56" s="91"/>
      <c r="AW56" s="90"/>
      <c r="AZ56" s="4" t="str">
        <f>IF(個人申込!I56="","",VALUE(1))</f>
        <v/>
      </c>
    </row>
    <row r="57" spans="1:52" ht="17.25" customHeight="1" x14ac:dyDescent="0.15">
      <c r="A57" s="47" t="str">
        <f t="shared" si="22"/>
        <v/>
      </c>
      <c r="B57" s="100"/>
      <c r="C57" s="98"/>
      <c r="D57" s="98"/>
      <c r="E57" s="98"/>
      <c r="F57" s="98"/>
      <c r="G57" s="65"/>
      <c r="H57" s="101"/>
      <c r="I57" s="101"/>
      <c r="J57" s="65"/>
      <c r="K57" s="101"/>
      <c r="L57" s="101"/>
      <c r="M57" s="65"/>
      <c r="N57" s="101"/>
      <c r="O57" s="109" t="str">
        <f t="shared" si="26"/>
        <v/>
      </c>
      <c r="P57" s="112" t="str">
        <f>IF(ISERROR(VLOOKUP(AM57,AP$7:$AU$42,6,0)),"",VLOOKUP(AM57,AP$7:$AU$42,6,0))</f>
        <v/>
      </c>
      <c r="Q57" s="112" t="str">
        <f>IF(ISERROR(VLOOKUP(AM57,AP$7:$AQ$42,2,0)),"",VLOOKUP(AM57,AP$7:$AQ$42,2,0))</f>
        <v/>
      </c>
      <c r="R57" s="96"/>
      <c r="S57" s="4">
        <f t="shared" si="11"/>
        <v>0</v>
      </c>
      <c r="T57" s="4">
        <f t="shared" si="24"/>
        <v>0</v>
      </c>
      <c r="U57" s="4" t="str">
        <f t="shared" si="13"/>
        <v/>
      </c>
      <c r="V57" s="4" t="str">
        <f t="shared" si="14"/>
        <v/>
      </c>
      <c r="W57" s="13">
        <f t="shared" si="15"/>
        <v>0</v>
      </c>
      <c r="X57" s="4" t="str">
        <f>IF(ISERROR(VLOOKUP(AM57,AP$7:$AU$42,5,0)),"",VLOOKUP(AM57,AP$7:$AU$42,5,0))</f>
        <v/>
      </c>
      <c r="Y57" s="4">
        <v>0</v>
      </c>
      <c r="Z57" s="4" t="str">
        <f t="shared" si="16"/>
        <v xml:space="preserve"> </v>
      </c>
      <c r="AA57" s="4" t="str">
        <f t="shared" si="27"/>
        <v/>
      </c>
      <c r="AB57" s="4" t="str">
        <f t="shared" si="28"/>
        <v/>
      </c>
      <c r="AC57" s="4" t="str">
        <f t="shared" si="29"/>
        <v/>
      </c>
      <c r="AD57" s="4" t="str">
        <f t="shared" si="30"/>
        <v/>
      </c>
      <c r="AE57" s="4" t="str">
        <f t="shared" si="31"/>
        <v/>
      </c>
      <c r="AF57" s="4" t="str">
        <f t="shared" si="32"/>
        <v/>
      </c>
      <c r="AG57" s="4" t="str">
        <f t="shared" si="33"/>
        <v>999:99.99</v>
      </c>
      <c r="AH57" s="4" t="str">
        <f t="shared" si="34"/>
        <v>999:99.99</v>
      </c>
      <c r="AI57" s="4" t="str">
        <f t="shared" si="35"/>
        <v>999:99.99</v>
      </c>
      <c r="AJ57" s="4">
        <f t="shared" si="19"/>
        <v>0</v>
      </c>
      <c r="AK57" s="4">
        <f t="shared" si="36"/>
        <v>0</v>
      </c>
      <c r="AL57" s="4">
        <f t="shared" si="37"/>
        <v>0</v>
      </c>
      <c r="AM57" s="4" t="str">
        <f t="shared" si="38"/>
        <v/>
      </c>
      <c r="AN57" s="4" t="str">
        <f t="shared" si="20"/>
        <v/>
      </c>
      <c r="AO57" s="4" t="str">
        <f t="shared" si="21"/>
        <v/>
      </c>
      <c r="AV57" s="91"/>
      <c r="AW57" s="90"/>
      <c r="AZ57" s="4" t="str">
        <f>IF(個人申込!I57="","",VALUE(1))</f>
        <v/>
      </c>
    </row>
    <row r="58" spans="1:52" ht="17.25" customHeight="1" x14ac:dyDescent="0.15">
      <c r="A58" s="47" t="str">
        <f t="shared" si="22"/>
        <v/>
      </c>
      <c r="B58" s="100"/>
      <c r="C58" s="98"/>
      <c r="D58" s="98"/>
      <c r="E58" s="98"/>
      <c r="F58" s="98"/>
      <c r="G58" s="65"/>
      <c r="H58" s="101"/>
      <c r="I58" s="101"/>
      <c r="J58" s="65"/>
      <c r="K58" s="101"/>
      <c r="L58" s="101"/>
      <c r="M58" s="65"/>
      <c r="N58" s="101"/>
      <c r="O58" s="109" t="str">
        <f t="shared" si="26"/>
        <v/>
      </c>
      <c r="P58" s="112" t="str">
        <f>IF(ISERROR(VLOOKUP(AM58,AP$7:$AU$42,6,0)),"",VLOOKUP(AM58,AP$7:$AU$42,6,0))</f>
        <v/>
      </c>
      <c r="Q58" s="112" t="str">
        <f>IF(ISERROR(VLOOKUP(AM58,AP$7:$AQ$42,2,0)),"",VLOOKUP(AM58,AP$7:$AQ$42,2,0))</f>
        <v/>
      </c>
      <c r="R58" s="96"/>
      <c r="S58" s="4">
        <f t="shared" si="11"/>
        <v>0</v>
      </c>
      <c r="T58" s="4">
        <f t="shared" si="24"/>
        <v>0</v>
      </c>
      <c r="U58" s="4" t="str">
        <f t="shared" si="13"/>
        <v/>
      </c>
      <c r="V58" s="4" t="str">
        <f t="shared" si="14"/>
        <v/>
      </c>
      <c r="W58" s="13">
        <f t="shared" si="15"/>
        <v>0</v>
      </c>
      <c r="X58" s="4" t="str">
        <f>IF(ISERROR(VLOOKUP(AM58,AP$7:$AU$42,5,0)),"",VLOOKUP(AM58,AP$7:$AU$42,5,0))</f>
        <v/>
      </c>
      <c r="Y58" s="4">
        <v>0</v>
      </c>
      <c r="Z58" s="4" t="str">
        <f t="shared" si="16"/>
        <v xml:space="preserve"> </v>
      </c>
      <c r="AA58" s="4" t="str">
        <f t="shared" si="27"/>
        <v/>
      </c>
      <c r="AB58" s="4" t="str">
        <f t="shared" si="28"/>
        <v/>
      </c>
      <c r="AC58" s="4" t="str">
        <f t="shared" si="29"/>
        <v/>
      </c>
      <c r="AD58" s="4" t="str">
        <f t="shared" si="30"/>
        <v/>
      </c>
      <c r="AE58" s="4" t="str">
        <f t="shared" si="31"/>
        <v/>
      </c>
      <c r="AF58" s="4" t="str">
        <f t="shared" si="32"/>
        <v/>
      </c>
      <c r="AG58" s="4" t="str">
        <f t="shared" si="33"/>
        <v>999:99.99</v>
      </c>
      <c r="AH58" s="4" t="str">
        <f t="shared" si="34"/>
        <v>999:99.99</v>
      </c>
      <c r="AI58" s="4" t="str">
        <f t="shared" si="35"/>
        <v>999:99.99</v>
      </c>
      <c r="AJ58" s="4">
        <f t="shared" si="19"/>
        <v>0</v>
      </c>
      <c r="AK58" s="4">
        <f t="shared" si="36"/>
        <v>0</v>
      </c>
      <c r="AL58" s="4">
        <f t="shared" si="37"/>
        <v>0</v>
      </c>
      <c r="AM58" s="4" t="str">
        <f t="shared" si="38"/>
        <v/>
      </c>
      <c r="AN58" s="4" t="str">
        <f t="shared" si="20"/>
        <v/>
      </c>
      <c r="AO58" s="4" t="str">
        <f t="shared" si="21"/>
        <v/>
      </c>
      <c r="AV58" s="93"/>
      <c r="AW58" s="94"/>
      <c r="AZ58" s="4" t="str">
        <f>IF(個人申込!I58="","",VALUE(1))</f>
        <v/>
      </c>
    </row>
    <row r="59" spans="1:52" ht="17.25" customHeight="1" x14ac:dyDescent="0.15">
      <c r="A59" s="47" t="str">
        <f t="shared" si="22"/>
        <v/>
      </c>
      <c r="B59" s="100"/>
      <c r="C59" s="98"/>
      <c r="D59" s="98"/>
      <c r="E59" s="98"/>
      <c r="F59" s="98"/>
      <c r="G59" s="65"/>
      <c r="H59" s="101"/>
      <c r="I59" s="101"/>
      <c r="J59" s="65"/>
      <c r="K59" s="101"/>
      <c r="L59" s="101"/>
      <c r="M59" s="65"/>
      <c r="N59" s="101"/>
      <c r="O59" s="109" t="str">
        <f t="shared" si="26"/>
        <v/>
      </c>
      <c r="P59" s="112" t="str">
        <f>IF(ISERROR(VLOOKUP(AM59,AP$7:$AU$42,6,0)),"",VLOOKUP(AM59,AP$7:$AU$42,6,0))</f>
        <v/>
      </c>
      <c r="Q59" s="112" t="str">
        <f>IF(ISERROR(VLOOKUP(AM59,AP$7:$AQ$42,2,0)),"",VLOOKUP(AM59,AP$7:$AQ$42,2,0))</f>
        <v/>
      </c>
      <c r="R59" s="96"/>
      <c r="S59" s="4">
        <f t="shared" si="11"/>
        <v>0</v>
      </c>
      <c r="T59" s="4">
        <f t="shared" si="24"/>
        <v>0</v>
      </c>
      <c r="U59" s="4" t="str">
        <f t="shared" si="13"/>
        <v/>
      </c>
      <c r="V59" s="4" t="str">
        <f t="shared" si="14"/>
        <v/>
      </c>
      <c r="W59" s="13">
        <f t="shared" si="15"/>
        <v>0</v>
      </c>
      <c r="X59" s="4" t="str">
        <f>IF(ISERROR(VLOOKUP(AM59,AP$7:$AU$42,5,0)),"",VLOOKUP(AM59,AP$7:$AU$42,5,0))</f>
        <v/>
      </c>
      <c r="Y59" s="4">
        <v>0</v>
      </c>
      <c r="Z59" s="4" t="str">
        <f t="shared" si="16"/>
        <v xml:space="preserve"> </v>
      </c>
      <c r="AA59" s="4" t="str">
        <f t="shared" si="27"/>
        <v/>
      </c>
      <c r="AB59" s="4" t="str">
        <f t="shared" si="28"/>
        <v/>
      </c>
      <c r="AC59" s="4" t="str">
        <f t="shared" si="29"/>
        <v/>
      </c>
      <c r="AD59" s="4" t="str">
        <f t="shared" si="30"/>
        <v/>
      </c>
      <c r="AE59" s="4" t="str">
        <f t="shared" si="31"/>
        <v/>
      </c>
      <c r="AF59" s="4" t="str">
        <f t="shared" si="32"/>
        <v/>
      </c>
      <c r="AG59" s="4" t="str">
        <f t="shared" si="33"/>
        <v>999:99.99</v>
      </c>
      <c r="AH59" s="4" t="str">
        <f t="shared" si="34"/>
        <v>999:99.99</v>
      </c>
      <c r="AI59" s="4" t="str">
        <f t="shared" si="35"/>
        <v>999:99.99</v>
      </c>
      <c r="AJ59" s="4">
        <f t="shared" si="19"/>
        <v>0</v>
      </c>
      <c r="AK59" s="4">
        <f t="shared" si="36"/>
        <v>0</v>
      </c>
      <c r="AL59" s="4">
        <f t="shared" si="37"/>
        <v>0</v>
      </c>
      <c r="AM59" s="4" t="str">
        <f t="shared" si="38"/>
        <v/>
      </c>
      <c r="AN59" s="4" t="str">
        <f t="shared" si="20"/>
        <v/>
      </c>
      <c r="AO59" s="4" t="str">
        <f t="shared" si="21"/>
        <v/>
      </c>
      <c r="AZ59" s="4" t="str">
        <f>IF(個人申込!I59="","",VALUE(1))</f>
        <v/>
      </c>
    </row>
    <row r="60" spans="1:52" ht="17.25" customHeight="1" x14ac:dyDescent="0.15">
      <c r="A60" s="47" t="str">
        <f t="shared" si="22"/>
        <v/>
      </c>
      <c r="B60" s="100"/>
      <c r="C60" s="98"/>
      <c r="D60" s="98"/>
      <c r="E60" s="98"/>
      <c r="F60" s="98"/>
      <c r="G60" s="65"/>
      <c r="H60" s="101"/>
      <c r="I60" s="101"/>
      <c r="J60" s="65"/>
      <c r="K60" s="101"/>
      <c r="L60" s="101"/>
      <c r="M60" s="65"/>
      <c r="N60" s="101"/>
      <c r="O60" s="109" t="str">
        <f t="shared" si="26"/>
        <v/>
      </c>
      <c r="P60" s="112" t="str">
        <f>IF(ISERROR(VLOOKUP(AM60,AP$7:$AU$42,6,0)),"",VLOOKUP(AM60,AP$7:$AU$42,6,0))</f>
        <v/>
      </c>
      <c r="Q60" s="112" t="str">
        <f>IF(ISERROR(VLOOKUP(AM60,AP$7:$AQ$42,2,0)),"",VLOOKUP(AM60,AP$7:$AQ$42,2,0))</f>
        <v/>
      </c>
      <c r="R60" s="96"/>
      <c r="S60" s="4">
        <f t="shared" si="11"/>
        <v>0</v>
      </c>
      <c r="T60" s="4">
        <f t="shared" si="24"/>
        <v>0</v>
      </c>
      <c r="U60" s="4" t="str">
        <f t="shared" si="13"/>
        <v/>
      </c>
      <c r="V60" s="4" t="str">
        <f t="shared" si="14"/>
        <v/>
      </c>
      <c r="W60" s="13">
        <f t="shared" si="15"/>
        <v>0</v>
      </c>
      <c r="X60" s="4" t="str">
        <f>IF(ISERROR(VLOOKUP(AM60,AP$7:$AU$42,5,0)),"",VLOOKUP(AM60,AP$7:$AU$42,5,0))</f>
        <v/>
      </c>
      <c r="Y60" s="4">
        <v>0</v>
      </c>
      <c r="Z60" s="4" t="str">
        <f t="shared" si="16"/>
        <v xml:space="preserve"> </v>
      </c>
      <c r="AA60" s="4" t="str">
        <f t="shared" si="27"/>
        <v/>
      </c>
      <c r="AB60" s="4" t="str">
        <f t="shared" si="28"/>
        <v/>
      </c>
      <c r="AC60" s="4" t="str">
        <f t="shared" si="29"/>
        <v/>
      </c>
      <c r="AD60" s="4" t="str">
        <f t="shared" si="30"/>
        <v/>
      </c>
      <c r="AE60" s="4" t="str">
        <f t="shared" si="31"/>
        <v/>
      </c>
      <c r="AF60" s="4" t="str">
        <f t="shared" si="32"/>
        <v/>
      </c>
      <c r="AG60" s="4" t="str">
        <f t="shared" si="33"/>
        <v>999:99.99</v>
      </c>
      <c r="AH60" s="4" t="str">
        <f t="shared" si="34"/>
        <v>999:99.99</v>
      </c>
      <c r="AI60" s="4" t="str">
        <f t="shared" si="35"/>
        <v>999:99.99</v>
      </c>
      <c r="AJ60" s="4">
        <f t="shared" si="19"/>
        <v>0</v>
      </c>
      <c r="AK60" s="4">
        <f t="shared" si="36"/>
        <v>0</v>
      </c>
      <c r="AL60" s="4">
        <f t="shared" si="37"/>
        <v>0</v>
      </c>
      <c r="AM60" s="4" t="str">
        <f t="shared" si="38"/>
        <v/>
      </c>
      <c r="AN60" s="4" t="str">
        <f t="shared" si="20"/>
        <v/>
      </c>
      <c r="AO60" s="4" t="str">
        <f t="shared" si="21"/>
        <v/>
      </c>
      <c r="AZ60" s="4" t="str">
        <f>IF(個人申込!I60="","",VALUE(1))</f>
        <v/>
      </c>
    </row>
    <row r="61" spans="1:52" ht="17.25" customHeight="1" x14ac:dyDescent="0.15">
      <c r="A61" s="47" t="str">
        <f t="shared" si="22"/>
        <v/>
      </c>
      <c r="B61" s="100"/>
      <c r="C61" s="98"/>
      <c r="D61" s="98"/>
      <c r="E61" s="98"/>
      <c r="F61" s="98"/>
      <c r="G61" s="65"/>
      <c r="H61" s="101"/>
      <c r="I61" s="101"/>
      <c r="J61" s="65"/>
      <c r="K61" s="101"/>
      <c r="L61" s="101"/>
      <c r="M61" s="65"/>
      <c r="N61" s="101"/>
      <c r="O61" s="109" t="str">
        <f t="shared" si="26"/>
        <v/>
      </c>
      <c r="P61" s="112" t="str">
        <f>IF(ISERROR(VLOOKUP(AM61,AP$7:$AU$42,6,0)),"",VLOOKUP(AM61,AP$7:$AU$42,6,0))</f>
        <v/>
      </c>
      <c r="Q61" s="112" t="str">
        <f>IF(ISERROR(VLOOKUP(AM61,AP$7:$AQ$42,2,0)),"",VLOOKUP(AM61,AP$7:$AQ$42,2,0))</f>
        <v/>
      </c>
      <c r="R61" s="96"/>
      <c r="S61" s="4">
        <f t="shared" si="11"/>
        <v>0</v>
      </c>
      <c r="T61" s="4">
        <f t="shared" si="24"/>
        <v>0</v>
      </c>
      <c r="U61" s="4" t="str">
        <f t="shared" si="13"/>
        <v/>
      </c>
      <c r="V61" s="4" t="str">
        <f t="shared" si="14"/>
        <v/>
      </c>
      <c r="W61" s="13">
        <f t="shared" si="15"/>
        <v>0</v>
      </c>
      <c r="X61" s="4" t="str">
        <f>IF(ISERROR(VLOOKUP(AM61,AP$7:$AU$42,5,0)),"",VLOOKUP(AM61,AP$7:$AU$42,5,0))</f>
        <v/>
      </c>
      <c r="Y61" s="4">
        <v>0</v>
      </c>
      <c r="Z61" s="4" t="str">
        <f t="shared" si="16"/>
        <v xml:space="preserve"> </v>
      </c>
      <c r="AA61" s="4" t="str">
        <f t="shared" si="27"/>
        <v/>
      </c>
      <c r="AB61" s="4" t="str">
        <f t="shared" si="28"/>
        <v/>
      </c>
      <c r="AC61" s="4" t="str">
        <f t="shared" si="29"/>
        <v/>
      </c>
      <c r="AD61" s="4" t="str">
        <f t="shared" si="30"/>
        <v/>
      </c>
      <c r="AE61" s="4" t="str">
        <f t="shared" si="31"/>
        <v/>
      </c>
      <c r="AF61" s="4" t="str">
        <f t="shared" si="32"/>
        <v/>
      </c>
      <c r="AG61" s="4" t="str">
        <f t="shared" si="33"/>
        <v>999:99.99</v>
      </c>
      <c r="AH61" s="4" t="str">
        <f t="shared" si="34"/>
        <v>999:99.99</v>
      </c>
      <c r="AI61" s="4" t="str">
        <f t="shared" si="35"/>
        <v>999:99.99</v>
      </c>
      <c r="AJ61" s="4">
        <f t="shared" si="19"/>
        <v>0</v>
      </c>
      <c r="AK61" s="4">
        <f t="shared" si="36"/>
        <v>0</v>
      </c>
      <c r="AL61" s="4">
        <f t="shared" si="37"/>
        <v>0</v>
      </c>
      <c r="AM61" s="4" t="str">
        <f t="shared" si="38"/>
        <v/>
      </c>
      <c r="AN61" s="4" t="str">
        <f t="shared" si="20"/>
        <v/>
      </c>
      <c r="AO61" s="4" t="str">
        <f t="shared" si="21"/>
        <v/>
      </c>
      <c r="AZ61" s="4" t="str">
        <f>IF(個人申込!I61="","",VALUE(1))</f>
        <v/>
      </c>
    </row>
    <row r="62" spans="1:52" ht="17.25" customHeight="1" x14ac:dyDescent="0.15">
      <c r="A62" s="47" t="str">
        <f t="shared" si="22"/>
        <v/>
      </c>
      <c r="B62" s="100"/>
      <c r="C62" s="98"/>
      <c r="D62" s="98"/>
      <c r="E62" s="98"/>
      <c r="F62" s="98"/>
      <c r="G62" s="65"/>
      <c r="H62" s="101"/>
      <c r="I62" s="101"/>
      <c r="J62" s="65"/>
      <c r="K62" s="101"/>
      <c r="L62" s="101"/>
      <c r="M62" s="65"/>
      <c r="N62" s="101"/>
      <c r="O62" s="109" t="str">
        <f t="shared" si="26"/>
        <v/>
      </c>
      <c r="P62" s="112" t="str">
        <f>IF(ISERROR(VLOOKUP(AM62,AP$7:$AU$42,6,0)),"",VLOOKUP(AM62,AP$7:$AU$42,6,0))</f>
        <v/>
      </c>
      <c r="Q62" s="112" t="str">
        <f>IF(ISERROR(VLOOKUP(AM62,AP$7:$AQ$42,2,0)),"",VLOOKUP(AM62,AP$7:$AQ$42,2,0))</f>
        <v/>
      </c>
      <c r="R62" s="96"/>
      <c r="S62" s="4">
        <f t="shared" si="11"/>
        <v>0</v>
      </c>
      <c r="T62" s="4">
        <f t="shared" si="24"/>
        <v>0</v>
      </c>
      <c r="U62" s="4" t="str">
        <f t="shared" si="13"/>
        <v/>
      </c>
      <c r="V62" s="4" t="str">
        <f t="shared" si="14"/>
        <v/>
      </c>
      <c r="W62" s="13">
        <f t="shared" si="15"/>
        <v>0</v>
      </c>
      <c r="X62" s="4" t="str">
        <f>IF(ISERROR(VLOOKUP(AM62,AP$7:$AU$42,5,0)),"",VLOOKUP(AM62,AP$7:$AU$42,5,0))</f>
        <v/>
      </c>
      <c r="Y62" s="4">
        <v>0</v>
      </c>
      <c r="Z62" s="4" t="str">
        <f t="shared" si="16"/>
        <v xml:space="preserve"> </v>
      </c>
      <c r="AA62" s="4" t="str">
        <f t="shared" si="27"/>
        <v/>
      </c>
      <c r="AB62" s="4" t="str">
        <f t="shared" si="28"/>
        <v/>
      </c>
      <c r="AC62" s="4" t="str">
        <f t="shared" si="29"/>
        <v/>
      </c>
      <c r="AD62" s="4" t="str">
        <f t="shared" si="30"/>
        <v/>
      </c>
      <c r="AE62" s="4" t="str">
        <f t="shared" si="31"/>
        <v/>
      </c>
      <c r="AF62" s="4" t="str">
        <f t="shared" si="32"/>
        <v/>
      </c>
      <c r="AG62" s="4" t="str">
        <f t="shared" si="33"/>
        <v>999:99.99</v>
      </c>
      <c r="AH62" s="4" t="str">
        <f t="shared" si="34"/>
        <v>999:99.99</v>
      </c>
      <c r="AI62" s="4" t="str">
        <f t="shared" si="35"/>
        <v>999:99.99</v>
      </c>
      <c r="AJ62" s="4">
        <f t="shared" si="19"/>
        <v>0</v>
      </c>
      <c r="AK62" s="4">
        <f t="shared" si="36"/>
        <v>0</v>
      </c>
      <c r="AL62" s="4">
        <f t="shared" si="37"/>
        <v>0</v>
      </c>
      <c r="AM62" s="4" t="str">
        <f t="shared" si="38"/>
        <v/>
      </c>
      <c r="AN62" s="4" t="str">
        <f t="shared" si="20"/>
        <v/>
      </c>
      <c r="AO62" s="4" t="str">
        <f t="shared" si="21"/>
        <v/>
      </c>
      <c r="AZ62" s="4" t="str">
        <f>IF(個人申込!I62="","",VALUE(1))</f>
        <v/>
      </c>
    </row>
    <row r="63" spans="1:52" ht="17.25" customHeight="1" x14ac:dyDescent="0.15">
      <c r="A63" s="47" t="str">
        <f t="shared" si="22"/>
        <v/>
      </c>
      <c r="B63" s="100"/>
      <c r="C63" s="98"/>
      <c r="D63" s="98"/>
      <c r="E63" s="98"/>
      <c r="F63" s="98"/>
      <c r="G63" s="65"/>
      <c r="H63" s="101"/>
      <c r="I63" s="101"/>
      <c r="J63" s="65"/>
      <c r="K63" s="101"/>
      <c r="L63" s="101"/>
      <c r="M63" s="65"/>
      <c r="N63" s="101"/>
      <c r="O63" s="109" t="str">
        <f t="shared" si="26"/>
        <v/>
      </c>
      <c r="P63" s="112" t="str">
        <f>IF(ISERROR(VLOOKUP(AM63,AP$7:$AU$42,6,0)),"",VLOOKUP(AM63,AP$7:$AU$42,6,0))</f>
        <v/>
      </c>
      <c r="Q63" s="112" t="str">
        <f>IF(ISERROR(VLOOKUP(AM63,AP$7:$AQ$42,2,0)),"",VLOOKUP(AM63,AP$7:$AQ$42,2,0))</f>
        <v/>
      </c>
      <c r="R63" s="96"/>
      <c r="S63" s="4">
        <f t="shared" si="11"/>
        <v>0</v>
      </c>
      <c r="T63" s="4">
        <f t="shared" si="24"/>
        <v>0</v>
      </c>
      <c r="U63" s="4" t="str">
        <f t="shared" si="13"/>
        <v/>
      </c>
      <c r="V63" s="4" t="str">
        <f t="shared" si="14"/>
        <v/>
      </c>
      <c r="W63" s="13">
        <f t="shared" si="15"/>
        <v>0</v>
      </c>
      <c r="X63" s="4" t="str">
        <f>IF(ISERROR(VLOOKUP(AM63,AP$7:$AU$42,5,0)),"",VLOOKUP(AM63,AP$7:$AU$42,5,0))</f>
        <v/>
      </c>
      <c r="Y63" s="4">
        <v>0</v>
      </c>
      <c r="Z63" s="4" t="str">
        <f t="shared" si="16"/>
        <v xml:space="preserve"> </v>
      </c>
      <c r="AA63" s="4" t="str">
        <f t="shared" si="27"/>
        <v/>
      </c>
      <c r="AB63" s="4" t="str">
        <f t="shared" si="28"/>
        <v/>
      </c>
      <c r="AC63" s="4" t="str">
        <f t="shared" si="29"/>
        <v/>
      </c>
      <c r="AD63" s="4" t="str">
        <f t="shared" si="30"/>
        <v/>
      </c>
      <c r="AE63" s="4" t="str">
        <f t="shared" si="31"/>
        <v/>
      </c>
      <c r="AF63" s="4" t="str">
        <f t="shared" si="32"/>
        <v/>
      </c>
      <c r="AG63" s="4" t="str">
        <f t="shared" si="33"/>
        <v>999:99.99</v>
      </c>
      <c r="AH63" s="4" t="str">
        <f t="shared" si="34"/>
        <v>999:99.99</v>
      </c>
      <c r="AI63" s="4" t="str">
        <f t="shared" si="35"/>
        <v>999:99.99</v>
      </c>
      <c r="AJ63" s="4">
        <f t="shared" si="19"/>
        <v>0</v>
      </c>
      <c r="AK63" s="4">
        <f t="shared" si="36"/>
        <v>0</v>
      </c>
      <c r="AL63" s="4">
        <f t="shared" si="37"/>
        <v>0</v>
      </c>
      <c r="AM63" s="4" t="str">
        <f t="shared" si="38"/>
        <v/>
      </c>
      <c r="AN63" s="4" t="str">
        <f t="shared" si="20"/>
        <v/>
      </c>
      <c r="AO63" s="4" t="str">
        <f t="shared" si="21"/>
        <v/>
      </c>
      <c r="AZ63" s="4" t="str">
        <f>IF(個人申込!I63="","",VALUE(1))</f>
        <v/>
      </c>
    </row>
    <row r="64" spans="1:52" ht="17.25" customHeight="1" x14ac:dyDescent="0.15">
      <c r="A64" s="47" t="str">
        <f t="shared" si="22"/>
        <v/>
      </c>
      <c r="B64" s="100"/>
      <c r="C64" s="98"/>
      <c r="D64" s="98"/>
      <c r="E64" s="98"/>
      <c r="F64" s="98"/>
      <c r="G64" s="65"/>
      <c r="H64" s="101"/>
      <c r="I64" s="101"/>
      <c r="J64" s="65"/>
      <c r="K64" s="101"/>
      <c r="L64" s="101"/>
      <c r="M64" s="65"/>
      <c r="N64" s="101"/>
      <c r="O64" s="109" t="str">
        <f t="shared" si="26"/>
        <v/>
      </c>
      <c r="P64" s="112" t="str">
        <f>IF(ISERROR(VLOOKUP(AM64,AP$7:$AU$42,6,0)),"",VLOOKUP(AM64,AP$7:$AU$42,6,0))</f>
        <v/>
      </c>
      <c r="Q64" s="112" t="str">
        <f>IF(ISERROR(VLOOKUP(AM64,AP$7:$AQ$42,2,0)),"",VLOOKUP(AM64,AP$7:$AQ$42,2,0))</f>
        <v/>
      </c>
      <c r="R64" s="96"/>
      <c r="S64" s="4">
        <f t="shared" si="11"/>
        <v>0</v>
      </c>
      <c r="T64" s="4">
        <f t="shared" si="24"/>
        <v>0</v>
      </c>
      <c r="U64" s="4" t="str">
        <f t="shared" si="13"/>
        <v/>
      </c>
      <c r="V64" s="4" t="str">
        <f t="shared" si="14"/>
        <v/>
      </c>
      <c r="W64" s="13">
        <f t="shared" si="15"/>
        <v>0</v>
      </c>
      <c r="X64" s="4" t="str">
        <f>IF(ISERROR(VLOOKUP(AM64,AP$7:$AU$42,5,0)),"",VLOOKUP(AM64,AP$7:$AU$42,5,0))</f>
        <v/>
      </c>
      <c r="Y64" s="4">
        <v>0</v>
      </c>
      <c r="Z64" s="4" t="str">
        <f t="shared" si="16"/>
        <v xml:space="preserve"> </v>
      </c>
      <c r="AA64" s="4" t="str">
        <f t="shared" si="27"/>
        <v/>
      </c>
      <c r="AB64" s="4" t="str">
        <f t="shared" si="28"/>
        <v/>
      </c>
      <c r="AC64" s="4" t="str">
        <f t="shared" si="29"/>
        <v/>
      </c>
      <c r="AD64" s="4" t="str">
        <f t="shared" si="30"/>
        <v/>
      </c>
      <c r="AE64" s="4" t="str">
        <f t="shared" si="31"/>
        <v/>
      </c>
      <c r="AF64" s="4" t="str">
        <f t="shared" si="32"/>
        <v/>
      </c>
      <c r="AG64" s="4" t="str">
        <f t="shared" si="33"/>
        <v>999:99.99</v>
      </c>
      <c r="AH64" s="4" t="str">
        <f t="shared" si="34"/>
        <v>999:99.99</v>
      </c>
      <c r="AI64" s="4" t="str">
        <f t="shared" si="35"/>
        <v>999:99.99</v>
      </c>
      <c r="AJ64" s="4">
        <f t="shared" si="19"/>
        <v>0</v>
      </c>
      <c r="AK64" s="4">
        <f t="shared" si="36"/>
        <v>0</v>
      </c>
      <c r="AL64" s="4">
        <f t="shared" si="37"/>
        <v>0</v>
      </c>
      <c r="AM64" s="4" t="str">
        <f t="shared" si="38"/>
        <v/>
      </c>
      <c r="AN64" s="4" t="str">
        <f t="shared" si="20"/>
        <v/>
      </c>
      <c r="AO64" s="4" t="str">
        <f t="shared" si="21"/>
        <v/>
      </c>
      <c r="AZ64" s="4" t="str">
        <f>IF(個人申込!I64="","",VALUE(1))</f>
        <v/>
      </c>
    </row>
    <row r="65" spans="1:52" ht="17.25" customHeight="1" x14ac:dyDescent="0.15">
      <c r="A65" s="47" t="str">
        <f t="shared" si="22"/>
        <v/>
      </c>
      <c r="B65" s="100"/>
      <c r="C65" s="98"/>
      <c r="D65" s="98"/>
      <c r="E65" s="98"/>
      <c r="F65" s="98"/>
      <c r="G65" s="65"/>
      <c r="H65" s="101"/>
      <c r="I65" s="101"/>
      <c r="J65" s="65"/>
      <c r="K65" s="101"/>
      <c r="L65" s="101"/>
      <c r="M65" s="65"/>
      <c r="N65" s="101"/>
      <c r="O65" s="109" t="str">
        <f t="shared" si="26"/>
        <v/>
      </c>
      <c r="P65" s="112" t="str">
        <f>IF(ISERROR(VLOOKUP(AM65,AP$7:$AU$42,6,0)),"",VLOOKUP(AM65,AP$7:$AU$42,6,0))</f>
        <v/>
      </c>
      <c r="Q65" s="112" t="str">
        <f>IF(ISERROR(VLOOKUP(AM65,AP$7:$AQ$42,2,0)),"",VLOOKUP(AM65,AP$7:$AQ$42,2,0))</f>
        <v/>
      </c>
      <c r="R65" s="96"/>
      <c r="S65" s="4">
        <f t="shared" si="11"/>
        <v>0</v>
      </c>
      <c r="T65" s="4">
        <f t="shared" si="24"/>
        <v>0</v>
      </c>
      <c r="U65" s="4" t="str">
        <f t="shared" si="13"/>
        <v/>
      </c>
      <c r="V65" s="4" t="str">
        <f t="shared" si="14"/>
        <v/>
      </c>
      <c r="W65" s="13">
        <f t="shared" si="15"/>
        <v>0</v>
      </c>
      <c r="X65" s="4" t="str">
        <f>IF(ISERROR(VLOOKUP(AM65,AP$7:$AU$42,5,0)),"",VLOOKUP(AM65,AP$7:$AU$42,5,0))</f>
        <v/>
      </c>
      <c r="Y65" s="4">
        <v>0</v>
      </c>
      <c r="Z65" s="4" t="str">
        <f t="shared" si="16"/>
        <v xml:space="preserve"> </v>
      </c>
      <c r="AA65" s="4" t="str">
        <f t="shared" si="27"/>
        <v/>
      </c>
      <c r="AB65" s="4" t="str">
        <f t="shared" si="28"/>
        <v/>
      </c>
      <c r="AC65" s="4" t="str">
        <f t="shared" si="29"/>
        <v/>
      </c>
      <c r="AD65" s="4" t="str">
        <f t="shared" si="30"/>
        <v/>
      </c>
      <c r="AE65" s="4" t="str">
        <f t="shared" si="31"/>
        <v/>
      </c>
      <c r="AF65" s="4" t="str">
        <f t="shared" si="32"/>
        <v/>
      </c>
      <c r="AG65" s="4" t="str">
        <f t="shared" si="33"/>
        <v>999:99.99</v>
      </c>
      <c r="AH65" s="4" t="str">
        <f t="shared" si="34"/>
        <v>999:99.99</v>
      </c>
      <c r="AI65" s="4" t="str">
        <f t="shared" si="35"/>
        <v>999:99.99</v>
      </c>
      <c r="AJ65" s="4">
        <f t="shared" si="19"/>
        <v>0</v>
      </c>
      <c r="AK65" s="4">
        <f t="shared" si="36"/>
        <v>0</v>
      </c>
      <c r="AL65" s="4">
        <f t="shared" si="37"/>
        <v>0</v>
      </c>
      <c r="AM65" s="4" t="str">
        <f t="shared" si="38"/>
        <v/>
      </c>
      <c r="AN65" s="4" t="str">
        <f t="shared" si="20"/>
        <v/>
      </c>
      <c r="AO65" s="4" t="str">
        <f t="shared" si="21"/>
        <v/>
      </c>
      <c r="AZ65" s="4" t="str">
        <f>IF(個人申込!I65="","",VALUE(1))</f>
        <v/>
      </c>
    </row>
    <row r="66" spans="1:52" ht="17.25" customHeight="1" x14ac:dyDescent="0.15">
      <c r="A66" s="47" t="str">
        <f t="shared" si="22"/>
        <v/>
      </c>
      <c r="B66" s="100"/>
      <c r="C66" s="98"/>
      <c r="D66" s="98"/>
      <c r="E66" s="98"/>
      <c r="F66" s="98"/>
      <c r="G66" s="65"/>
      <c r="H66" s="101"/>
      <c r="I66" s="101"/>
      <c r="J66" s="65"/>
      <c r="K66" s="101"/>
      <c r="L66" s="101"/>
      <c r="M66" s="65"/>
      <c r="N66" s="101"/>
      <c r="O66" s="109" t="str">
        <f t="shared" si="26"/>
        <v/>
      </c>
      <c r="P66" s="112" t="str">
        <f>IF(ISERROR(VLOOKUP(AM66,AP$7:$AU$42,6,0)),"",VLOOKUP(AM66,AP$7:$AU$42,6,0))</f>
        <v/>
      </c>
      <c r="Q66" s="112" t="str">
        <f>IF(ISERROR(VLOOKUP(AM66,AP$7:$AQ$42,2,0)),"",VLOOKUP(AM66,AP$7:$AQ$42,2,0))</f>
        <v/>
      </c>
      <c r="R66" s="96"/>
      <c r="S66" s="4">
        <f t="shared" si="11"/>
        <v>0</v>
      </c>
      <c r="T66" s="4">
        <f t="shared" si="24"/>
        <v>0</v>
      </c>
      <c r="U66" s="4" t="str">
        <f t="shared" si="13"/>
        <v/>
      </c>
      <c r="V66" s="4" t="str">
        <f t="shared" si="14"/>
        <v/>
      </c>
      <c r="W66" s="13">
        <f t="shared" si="15"/>
        <v>0</v>
      </c>
      <c r="X66" s="4" t="str">
        <f>IF(ISERROR(VLOOKUP(AM66,AP$7:$AU$42,5,0)),"",VLOOKUP(AM66,AP$7:$AU$42,5,0))</f>
        <v/>
      </c>
      <c r="Y66" s="4">
        <v>0</v>
      </c>
      <c r="Z66" s="4" t="str">
        <f t="shared" si="16"/>
        <v xml:space="preserve"> </v>
      </c>
      <c r="AA66" s="4" t="str">
        <f t="shared" si="27"/>
        <v/>
      </c>
      <c r="AB66" s="4" t="str">
        <f t="shared" si="28"/>
        <v/>
      </c>
      <c r="AC66" s="4" t="str">
        <f t="shared" si="29"/>
        <v/>
      </c>
      <c r="AD66" s="4" t="str">
        <f t="shared" si="30"/>
        <v/>
      </c>
      <c r="AE66" s="4" t="str">
        <f t="shared" si="31"/>
        <v/>
      </c>
      <c r="AF66" s="4" t="str">
        <f t="shared" si="32"/>
        <v/>
      </c>
      <c r="AG66" s="4" t="str">
        <f t="shared" si="33"/>
        <v>999:99.99</v>
      </c>
      <c r="AH66" s="4" t="str">
        <f t="shared" si="34"/>
        <v>999:99.99</v>
      </c>
      <c r="AI66" s="4" t="str">
        <f t="shared" si="35"/>
        <v>999:99.99</v>
      </c>
      <c r="AJ66" s="4">
        <f t="shared" si="19"/>
        <v>0</v>
      </c>
      <c r="AK66" s="4">
        <f t="shared" si="36"/>
        <v>0</v>
      </c>
      <c r="AL66" s="4">
        <f t="shared" si="37"/>
        <v>0</v>
      </c>
      <c r="AM66" s="4" t="str">
        <f t="shared" si="38"/>
        <v/>
      </c>
      <c r="AN66" s="4" t="str">
        <f t="shared" si="20"/>
        <v/>
      </c>
      <c r="AO66" s="4" t="str">
        <f t="shared" si="21"/>
        <v/>
      </c>
      <c r="AZ66" s="4" t="str">
        <f>IF(個人申込!I66="","",VALUE(1))</f>
        <v/>
      </c>
    </row>
    <row r="67" spans="1:52" ht="17.25" customHeight="1" x14ac:dyDescent="0.15">
      <c r="A67" s="3"/>
      <c r="B67" s="8"/>
      <c r="C67" s="8"/>
      <c r="D67" s="8"/>
      <c r="E67" s="8"/>
      <c r="F67" s="8"/>
      <c r="P67" s="113"/>
      <c r="Q67" s="114"/>
      <c r="R67" s="96"/>
      <c r="U67" s="4" t="str">
        <f t="shared" si="13"/>
        <v/>
      </c>
      <c r="W67" s="14">
        <f>SUM(W7:W66)</f>
        <v>0</v>
      </c>
      <c r="AZ67" s="4" t="str">
        <f>IF(個人申込!I67="","",VALUE(1))</f>
        <v/>
      </c>
    </row>
    <row r="68" spans="1:52" ht="17.25" customHeight="1" x14ac:dyDescent="0.15">
      <c r="A68" s="5" t="s">
        <v>23</v>
      </c>
      <c r="G68" s="47" t="s">
        <v>43</v>
      </c>
      <c r="H68" s="47" t="s">
        <v>9</v>
      </c>
      <c r="I68" s="47" t="s">
        <v>178</v>
      </c>
      <c r="J68" s="47" t="s">
        <v>43</v>
      </c>
      <c r="K68" s="47" t="s">
        <v>9</v>
      </c>
      <c r="L68" s="47" t="s">
        <v>178</v>
      </c>
      <c r="M68" s="47" t="s">
        <v>43</v>
      </c>
      <c r="N68" s="47" t="s">
        <v>9</v>
      </c>
      <c r="O68" s="115"/>
      <c r="P68" s="116"/>
      <c r="Q68" s="117"/>
      <c r="R68" s="96"/>
      <c r="T68" s="4">
        <f>T66+IF(V68="",0,1)</f>
        <v>0</v>
      </c>
      <c r="U68" s="4" t="str">
        <f t="shared" si="13"/>
        <v/>
      </c>
      <c r="AV68" s="7">
        <v>0</v>
      </c>
    </row>
    <row r="69" spans="1:52" ht="17.25" customHeight="1" x14ac:dyDescent="0.15">
      <c r="A69" s="47" t="str">
        <f>IF(B69="","",1)</f>
        <v/>
      </c>
      <c r="B69" s="102"/>
      <c r="C69" s="99"/>
      <c r="D69" s="99"/>
      <c r="E69" s="99"/>
      <c r="F69" s="99"/>
      <c r="G69" s="66"/>
      <c r="H69" s="103"/>
      <c r="I69" s="145"/>
      <c r="J69" s="66"/>
      <c r="K69" s="103"/>
      <c r="L69" s="145"/>
      <c r="M69" s="66"/>
      <c r="N69" s="103"/>
      <c r="O69" s="109" t="str">
        <f t="shared" ref="O69:O100" si="39">IF(B69="","",DATEDIF(B69,$V$1,"Y") )</f>
        <v/>
      </c>
      <c r="P69" s="112" t="str">
        <f>IF(ISERROR(VLOOKUP(AM69,AP$7:$AU$42,6,0)),"",VLOOKUP(AM69,AP$7:$AU$42,6,0))</f>
        <v/>
      </c>
      <c r="Q69" s="112" t="str">
        <f>IF(ISERROR(VLOOKUP(AM69,AP$7:$AQ$42,2,0)),"",VLOOKUP(AM69,AP$7:$AQ$42,2,0))</f>
        <v/>
      </c>
      <c r="R69" s="96"/>
      <c r="S69" s="4">
        <f>LEN(TRIM(C69))+LEN(TRIM(D69))</f>
        <v>0</v>
      </c>
      <c r="T69" s="4">
        <f t="shared" si="24"/>
        <v>0</v>
      </c>
      <c r="U69" s="4" t="str">
        <f t="shared" si="13"/>
        <v/>
      </c>
      <c r="V69" s="4" t="str">
        <f t="shared" ref="V69:V128" si="40">TRIM(C69)&amp;IF(OR(S69&gt;4,S69=0),"",REPT("  ",5-S69))&amp;TRIM(D69)</f>
        <v/>
      </c>
      <c r="W69" s="13">
        <f>COUNTA(G69,J69,M69)</f>
        <v>0</v>
      </c>
      <c r="X69" s="4" t="str">
        <f>IF(ISERROR(VLOOKUP(AM69,AP$7:$AU$42,5,0)),"",VLOOKUP(AM69,AP$7:$AU$42,5,0))</f>
        <v/>
      </c>
      <c r="Y69" s="4">
        <v>5</v>
      </c>
      <c r="Z69" s="4" t="str">
        <f t="shared" si="16"/>
        <v xml:space="preserve"> </v>
      </c>
      <c r="AA69" s="4" t="str">
        <f t="shared" ref="AA69:AA100" si="41">IF(G69="","",VLOOKUP(G69,$AV$9:$AW$21,2,0))</f>
        <v/>
      </c>
      <c r="AB69" s="4" t="str">
        <f t="shared" ref="AB69:AB100" si="42">IF(J69="","",VLOOKUP(J69,$AV$9:$AW$21,2,0))</f>
        <v/>
      </c>
      <c r="AC69" s="4" t="str">
        <f t="shared" ref="AC69:AC100" si="43">IF(M69="","",VLOOKUP(M69,$AV$9:$AW$21,2,0))</f>
        <v/>
      </c>
      <c r="AD69" s="4" t="str">
        <f t="shared" ref="AD69:AD100" si="44">IF(G69="","",VALUE(LEFT(G69,3)))</f>
        <v/>
      </c>
      <c r="AE69" s="4" t="str">
        <f t="shared" ref="AE69:AE100" si="45">IF(J69="","",VALUE(LEFT(J69,3)))</f>
        <v/>
      </c>
      <c r="AF69" s="4" t="str">
        <f t="shared" ref="AF69:AF100" si="46">IF(M69="","",VALUE(LEFT(M69,3)))</f>
        <v/>
      </c>
      <c r="AG69" s="4" t="str">
        <f t="shared" ref="AG69:AG100" si="47">IF(H69="","999:99.99"," "&amp;LEFT(RIGHT("  "&amp;TEXT(H69,"0.00"),7),2)&amp;":"&amp;RIGHT(TEXT(H69,"0.00"),5))</f>
        <v>999:99.99</v>
      </c>
      <c r="AH69" s="4" t="str">
        <f t="shared" ref="AH69:AH100" si="48">IF(K69="","999:99.99"," "&amp;LEFT(RIGHT("  "&amp;TEXT(K69,"0.00"),7),2)&amp;":"&amp;RIGHT(TEXT(K69,"0.00"),5))</f>
        <v>999:99.99</v>
      </c>
      <c r="AI69" s="4" t="str">
        <f t="shared" ref="AI69:AI100" si="49">IF(N69="","999:99.99"," "&amp;LEFT(RIGHT("  "&amp;TEXT(N69,"0.00"),7),2)&amp;":"&amp;RIGHT(TEXT(N69,"0.00"),5))</f>
        <v>999:99.99</v>
      </c>
      <c r="AJ69" s="4">
        <f t="shared" si="19"/>
        <v>0</v>
      </c>
      <c r="AK69" s="4">
        <f t="shared" ref="AK69:AK100" si="50">IF(J69="",0,IF(OR(J69=G69,J69=M69),1,0))</f>
        <v>0</v>
      </c>
      <c r="AL69" s="4">
        <f t="shared" ref="AL69:AL100" si="51">IF(M69="",0,IF(OR(M69=G69,M69=J69),1,0))</f>
        <v>0</v>
      </c>
      <c r="AM69" s="4" t="str">
        <f t="shared" ref="AM69:AM100" si="52">IF(B69="","",DATEDIF(B69,$V$2,"Y"))</f>
        <v/>
      </c>
      <c r="AN69" s="4" t="str">
        <f t="shared" si="20"/>
        <v/>
      </c>
      <c r="AO69" s="4" t="str">
        <f t="shared" si="21"/>
        <v/>
      </c>
      <c r="AV69" s="7">
        <f t="shared" ref="AV69:AV100" si="53">AV68+IF(V69="",0,1)</f>
        <v>0</v>
      </c>
      <c r="AW69" s="7" t="str">
        <f t="shared" ref="AW69:AW100" si="54">IF(V69="","",AV69)</f>
        <v/>
      </c>
      <c r="AZ69" s="4" t="str">
        <f>IF(個人申込!I69="","",VALUE(1))</f>
        <v/>
      </c>
    </row>
    <row r="70" spans="1:52" ht="17.25" customHeight="1" x14ac:dyDescent="0.15">
      <c r="A70" s="47" t="str">
        <f t="shared" ref="A70:A128" si="55">IF(B70="","",A69+1)</f>
        <v/>
      </c>
      <c r="B70" s="102"/>
      <c r="C70" s="99"/>
      <c r="D70" s="99"/>
      <c r="E70" s="99"/>
      <c r="F70" s="99"/>
      <c r="G70" s="66"/>
      <c r="H70" s="103"/>
      <c r="I70" s="145"/>
      <c r="J70" s="66"/>
      <c r="K70" s="103"/>
      <c r="L70" s="145"/>
      <c r="M70" s="66"/>
      <c r="N70" s="103"/>
      <c r="O70" s="109" t="str">
        <f t="shared" si="39"/>
        <v/>
      </c>
      <c r="P70" s="112" t="str">
        <f>IF(ISERROR(VLOOKUP(AM70,AP$7:$AU$42,6,0)),"",VLOOKUP(AM70,AP$7:$AU$42,6,0))</f>
        <v/>
      </c>
      <c r="Q70" s="112" t="str">
        <f>IF(ISERROR(VLOOKUP(AM70,AP$7:$AQ$42,2,0)),"",VLOOKUP(AM70,AP$7:$AQ$42,2,0))</f>
        <v/>
      </c>
      <c r="R70" s="96"/>
      <c r="S70" s="4">
        <f t="shared" ref="S70:S128" si="56">LEN(TRIM(C70))+LEN(TRIM(D70))</f>
        <v>0</v>
      </c>
      <c r="T70" s="4">
        <f t="shared" si="24"/>
        <v>0</v>
      </c>
      <c r="U70" s="4" t="str">
        <f t="shared" si="13"/>
        <v/>
      </c>
      <c r="V70" s="4" t="str">
        <f t="shared" si="40"/>
        <v/>
      </c>
      <c r="W70" s="13">
        <f t="shared" ref="W70:W128" si="57">COUNTA(G70,J70,M70)</f>
        <v>0</v>
      </c>
      <c r="X70" s="4" t="str">
        <f>IF(ISERROR(VLOOKUP(AM70,AP$7:$AU$42,5,0)),"",VLOOKUP(AM70,AP$7:$AU$42,5,0))</f>
        <v/>
      </c>
      <c r="Y70" s="4">
        <v>5</v>
      </c>
      <c r="Z70" s="4" t="str">
        <f t="shared" si="16"/>
        <v xml:space="preserve"> </v>
      </c>
      <c r="AA70" s="4" t="str">
        <f t="shared" si="41"/>
        <v/>
      </c>
      <c r="AB70" s="4" t="str">
        <f t="shared" si="42"/>
        <v/>
      </c>
      <c r="AC70" s="4" t="str">
        <f t="shared" si="43"/>
        <v/>
      </c>
      <c r="AD70" s="4" t="str">
        <f t="shared" si="44"/>
        <v/>
      </c>
      <c r="AE70" s="4" t="str">
        <f t="shared" si="45"/>
        <v/>
      </c>
      <c r="AF70" s="4" t="str">
        <f t="shared" si="46"/>
        <v/>
      </c>
      <c r="AG70" s="4" t="str">
        <f t="shared" si="47"/>
        <v>999:99.99</v>
      </c>
      <c r="AH70" s="4" t="str">
        <f t="shared" si="48"/>
        <v>999:99.99</v>
      </c>
      <c r="AI70" s="4" t="str">
        <f t="shared" si="49"/>
        <v>999:99.99</v>
      </c>
      <c r="AJ70" s="4">
        <f t="shared" si="19"/>
        <v>0</v>
      </c>
      <c r="AK70" s="4">
        <f t="shared" si="50"/>
        <v>0</v>
      </c>
      <c r="AL70" s="4">
        <f t="shared" si="51"/>
        <v>0</v>
      </c>
      <c r="AM70" s="4" t="str">
        <f t="shared" si="52"/>
        <v/>
      </c>
      <c r="AN70" s="4" t="str">
        <f t="shared" si="20"/>
        <v/>
      </c>
      <c r="AO70" s="4" t="str">
        <f t="shared" si="21"/>
        <v/>
      </c>
      <c r="AV70" s="7">
        <f t="shared" si="53"/>
        <v>0</v>
      </c>
      <c r="AW70" s="7" t="str">
        <f t="shared" si="54"/>
        <v/>
      </c>
      <c r="AZ70" s="4" t="str">
        <f>IF(個人申込!I70="","",VALUE(1))</f>
        <v/>
      </c>
    </row>
    <row r="71" spans="1:52" ht="17.25" customHeight="1" x14ac:dyDescent="0.15">
      <c r="A71" s="47" t="str">
        <f t="shared" si="55"/>
        <v/>
      </c>
      <c r="B71" s="102"/>
      <c r="C71" s="99"/>
      <c r="D71" s="99"/>
      <c r="E71" s="99"/>
      <c r="F71" s="99"/>
      <c r="G71" s="66"/>
      <c r="H71" s="103"/>
      <c r="I71" s="145"/>
      <c r="J71" s="66"/>
      <c r="K71" s="103"/>
      <c r="L71" s="145"/>
      <c r="M71" s="66"/>
      <c r="N71" s="103"/>
      <c r="O71" s="109" t="str">
        <f t="shared" si="39"/>
        <v/>
      </c>
      <c r="P71" s="112" t="str">
        <f>IF(ISERROR(VLOOKUP(AM71,AP$7:$AU$42,6,0)),"",VLOOKUP(AM71,AP$7:$AU$42,6,0))</f>
        <v/>
      </c>
      <c r="Q71" s="112" t="str">
        <f>IF(ISERROR(VLOOKUP(AM71,AP$7:$AQ$42,2,0)),"",VLOOKUP(AM71,AP$7:$AQ$42,2,0))</f>
        <v/>
      </c>
      <c r="R71" s="96"/>
      <c r="S71" s="4">
        <f t="shared" si="56"/>
        <v>0</v>
      </c>
      <c r="T71" s="4">
        <f t="shared" si="24"/>
        <v>0</v>
      </c>
      <c r="U71" s="4" t="str">
        <f t="shared" si="13"/>
        <v/>
      </c>
      <c r="V71" s="4" t="str">
        <f t="shared" si="40"/>
        <v/>
      </c>
      <c r="W71" s="13">
        <f t="shared" si="57"/>
        <v>0</v>
      </c>
      <c r="X71" s="4" t="str">
        <f>IF(ISERROR(VLOOKUP(AM71,AP$7:$AU$42,5,0)),"",VLOOKUP(AM71,AP$7:$AU$42,5,0))</f>
        <v/>
      </c>
      <c r="Y71" s="4">
        <v>5</v>
      </c>
      <c r="Z71" s="4" t="str">
        <f t="shared" si="16"/>
        <v xml:space="preserve"> </v>
      </c>
      <c r="AA71" s="4" t="str">
        <f t="shared" si="41"/>
        <v/>
      </c>
      <c r="AB71" s="4" t="str">
        <f t="shared" si="42"/>
        <v/>
      </c>
      <c r="AC71" s="4" t="str">
        <f t="shared" si="43"/>
        <v/>
      </c>
      <c r="AD71" s="4" t="str">
        <f t="shared" si="44"/>
        <v/>
      </c>
      <c r="AE71" s="4" t="str">
        <f t="shared" si="45"/>
        <v/>
      </c>
      <c r="AF71" s="4" t="str">
        <f t="shared" si="46"/>
        <v/>
      </c>
      <c r="AG71" s="4" t="str">
        <f t="shared" si="47"/>
        <v>999:99.99</v>
      </c>
      <c r="AH71" s="4" t="str">
        <f t="shared" si="48"/>
        <v>999:99.99</v>
      </c>
      <c r="AI71" s="4" t="str">
        <f t="shared" si="49"/>
        <v>999:99.99</v>
      </c>
      <c r="AJ71" s="4">
        <f t="shared" si="19"/>
        <v>0</v>
      </c>
      <c r="AK71" s="4">
        <f t="shared" si="50"/>
        <v>0</v>
      </c>
      <c r="AL71" s="4">
        <f t="shared" si="51"/>
        <v>0</v>
      </c>
      <c r="AM71" s="4" t="str">
        <f t="shared" si="52"/>
        <v/>
      </c>
      <c r="AN71" s="4" t="str">
        <f t="shared" si="20"/>
        <v/>
      </c>
      <c r="AO71" s="4" t="str">
        <f t="shared" si="21"/>
        <v/>
      </c>
      <c r="AV71" s="7">
        <f t="shared" si="53"/>
        <v>0</v>
      </c>
      <c r="AW71" s="7" t="str">
        <f t="shared" si="54"/>
        <v/>
      </c>
      <c r="AZ71" s="4" t="str">
        <f>IF(個人申込!I71="","",VALUE(1))</f>
        <v/>
      </c>
    </row>
    <row r="72" spans="1:52" ht="17.25" customHeight="1" x14ac:dyDescent="0.15">
      <c r="A72" s="47" t="str">
        <f t="shared" si="55"/>
        <v/>
      </c>
      <c r="B72" s="102"/>
      <c r="C72" s="99"/>
      <c r="D72" s="99"/>
      <c r="E72" s="99"/>
      <c r="F72" s="99"/>
      <c r="G72" s="66"/>
      <c r="H72" s="103"/>
      <c r="I72" s="145"/>
      <c r="J72" s="66"/>
      <c r="K72" s="103"/>
      <c r="L72" s="145"/>
      <c r="M72" s="66"/>
      <c r="N72" s="103"/>
      <c r="O72" s="109" t="str">
        <f t="shared" si="39"/>
        <v/>
      </c>
      <c r="P72" s="112" t="str">
        <f>IF(ISERROR(VLOOKUP(AM72,AP$7:$AU$42,6,0)),"",VLOOKUP(AM72,AP$7:$AU$42,6,0))</f>
        <v/>
      </c>
      <c r="Q72" s="112" t="str">
        <f>IF(ISERROR(VLOOKUP(AM72,AP$7:$AQ$42,2,0)),"",VLOOKUP(AM72,AP$7:$AQ$42,2,0))</f>
        <v/>
      </c>
      <c r="R72" s="96"/>
      <c r="S72" s="4">
        <f t="shared" si="56"/>
        <v>0</v>
      </c>
      <c r="T72" s="4">
        <f t="shared" si="24"/>
        <v>0</v>
      </c>
      <c r="U72" s="4" t="str">
        <f t="shared" si="13"/>
        <v/>
      </c>
      <c r="V72" s="4" t="str">
        <f t="shared" si="40"/>
        <v/>
      </c>
      <c r="W72" s="13">
        <f t="shared" si="57"/>
        <v>0</v>
      </c>
      <c r="X72" s="4" t="str">
        <f>IF(ISERROR(VLOOKUP(AM72,AP$7:$AU$42,5,0)),"",VLOOKUP(AM72,AP$7:$AU$42,5,0))</f>
        <v/>
      </c>
      <c r="Y72" s="4">
        <v>5</v>
      </c>
      <c r="Z72" s="4" t="str">
        <f t="shared" ref="Z72:Z128" si="58">ASC(TRIM(E72))&amp;" "&amp;ASC(TRIM(F72))</f>
        <v xml:space="preserve"> </v>
      </c>
      <c r="AA72" s="4" t="str">
        <f t="shared" si="41"/>
        <v/>
      </c>
      <c r="AB72" s="4" t="str">
        <f t="shared" si="42"/>
        <v/>
      </c>
      <c r="AC72" s="4" t="str">
        <f t="shared" si="43"/>
        <v/>
      </c>
      <c r="AD72" s="4" t="str">
        <f t="shared" si="44"/>
        <v/>
      </c>
      <c r="AE72" s="4" t="str">
        <f t="shared" si="45"/>
        <v/>
      </c>
      <c r="AF72" s="4" t="str">
        <f t="shared" si="46"/>
        <v/>
      </c>
      <c r="AG72" s="4" t="str">
        <f t="shared" si="47"/>
        <v>999:99.99</v>
      </c>
      <c r="AH72" s="4" t="str">
        <f t="shared" si="48"/>
        <v>999:99.99</v>
      </c>
      <c r="AI72" s="4" t="str">
        <f t="shared" si="49"/>
        <v>999:99.99</v>
      </c>
      <c r="AJ72" s="4">
        <f t="shared" ref="AJ72:AJ128" si="59">IF(G72="",0,IF(OR(G72=J72,G72=M72),1,0))</f>
        <v>0</v>
      </c>
      <c r="AK72" s="4">
        <f t="shared" si="50"/>
        <v>0</v>
      </c>
      <c r="AL72" s="4">
        <f t="shared" si="51"/>
        <v>0</v>
      </c>
      <c r="AM72" s="4" t="str">
        <f t="shared" si="52"/>
        <v/>
      </c>
      <c r="AN72" s="4" t="str">
        <f t="shared" ref="AN72:AN128" si="60">IF(AM72="","",VLOOKUP(AM72,$AP$7:$AS$24,3,0))</f>
        <v/>
      </c>
      <c r="AO72" s="4" t="str">
        <f t="shared" ref="AO72:AO128" si="61">IF(AM72="","",VLOOKUP(AM72,$AP$7:$AS$24,4,0))</f>
        <v/>
      </c>
      <c r="AV72" s="7">
        <f t="shared" si="53"/>
        <v>0</v>
      </c>
      <c r="AW72" s="7" t="str">
        <f t="shared" si="54"/>
        <v/>
      </c>
      <c r="AZ72" s="4" t="str">
        <f>IF(個人申込!I72="","",VALUE(1))</f>
        <v/>
      </c>
    </row>
    <row r="73" spans="1:52" ht="17.25" customHeight="1" x14ac:dyDescent="0.15">
      <c r="A73" s="47" t="str">
        <f t="shared" si="55"/>
        <v/>
      </c>
      <c r="B73" s="102"/>
      <c r="C73" s="99"/>
      <c r="D73" s="99"/>
      <c r="E73" s="99"/>
      <c r="F73" s="99"/>
      <c r="G73" s="66"/>
      <c r="H73" s="103"/>
      <c r="I73" s="145"/>
      <c r="J73" s="66"/>
      <c r="K73" s="103"/>
      <c r="L73" s="145"/>
      <c r="M73" s="66"/>
      <c r="N73" s="103"/>
      <c r="O73" s="109" t="str">
        <f t="shared" si="39"/>
        <v/>
      </c>
      <c r="P73" s="112" t="str">
        <f>IF(ISERROR(VLOOKUP(AM73,AP$7:$AU$42,6,0)),"",VLOOKUP(AM73,AP$7:$AU$42,6,0))</f>
        <v/>
      </c>
      <c r="Q73" s="112" t="str">
        <f>IF(ISERROR(VLOOKUP(AM73,AP$7:$AQ$42,2,0)),"",VLOOKUP(AM73,AP$7:$AQ$42,2,0))</f>
        <v/>
      </c>
      <c r="R73" s="96"/>
      <c r="S73" s="4">
        <f t="shared" si="56"/>
        <v>0</v>
      </c>
      <c r="T73" s="4">
        <f t="shared" si="24"/>
        <v>0</v>
      </c>
      <c r="U73" s="4" t="str">
        <f t="shared" si="13"/>
        <v/>
      </c>
      <c r="V73" s="4" t="str">
        <f t="shared" si="40"/>
        <v/>
      </c>
      <c r="W73" s="13">
        <f t="shared" si="57"/>
        <v>0</v>
      </c>
      <c r="X73" s="4" t="str">
        <f>IF(ISERROR(VLOOKUP(AM73,AP$7:$AU$42,5,0)),"",VLOOKUP(AM73,AP$7:$AU$42,5,0))</f>
        <v/>
      </c>
      <c r="Y73" s="4">
        <v>5</v>
      </c>
      <c r="Z73" s="4" t="str">
        <f t="shared" si="58"/>
        <v xml:space="preserve"> </v>
      </c>
      <c r="AA73" s="4" t="str">
        <f t="shared" si="41"/>
        <v/>
      </c>
      <c r="AB73" s="4" t="str">
        <f t="shared" si="42"/>
        <v/>
      </c>
      <c r="AC73" s="4" t="str">
        <f t="shared" si="43"/>
        <v/>
      </c>
      <c r="AD73" s="4" t="str">
        <f t="shared" si="44"/>
        <v/>
      </c>
      <c r="AE73" s="4" t="str">
        <f t="shared" si="45"/>
        <v/>
      </c>
      <c r="AF73" s="4" t="str">
        <f t="shared" si="46"/>
        <v/>
      </c>
      <c r="AG73" s="4" t="str">
        <f t="shared" si="47"/>
        <v>999:99.99</v>
      </c>
      <c r="AH73" s="4" t="str">
        <f t="shared" si="48"/>
        <v>999:99.99</v>
      </c>
      <c r="AI73" s="4" t="str">
        <f t="shared" si="49"/>
        <v>999:99.99</v>
      </c>
      <c r="AJ73" s="4">
        <f t="shared" si="59"/>
        <v>0</v>
      </c>
      <c r="AK73" s="4">
        <f t="shared" si="50"/>
        <v>0</v>
      </c>
      <c r="AL73" s="4">
        <f t="shared" si="51"/>
        <v>0</v>
      </c>
      <c r="AM73" s="4" t="str">
        <f t="shared" si="52"/>
        <v/>
      </c>
      <c r="AN73" s="4" t="str">
        <f t="shared" si="60"/>
        <v/>
      </c>
      <c r="AO73" s="4" t="str">
        <f t="shared" si="61"/>
        <v/>
      </c>
      <c r="AV73" s="7">
        <f t="shared" si="53"/>
        <v>0</v>
      </c>
      <c r="AW73" s="7" t="str">
        <f t="shared" si="54"/>
        <v/>
      </c>
      <c r="AZ73" s="4" t="str">
        <f>IF(個人申込!I73="","",VALUE(1))</f>
        <v/>
      </c>
    </row>
    <row r="74" spans="1:52" ht="17.25" customHeight="1" x14ac:dyDescent="0.15">
      <c r="A74" s="47" t="str">
        <f t="shared" si="55"/>
        <v/>
      </c>
      <c r="B74" s="102"/>
      <c r="C74" s="99"/>
      <c r="D74" s="99"/>
      <c r="E74" s="99"/>
      <c r="F74" s="99"/>
      <c r="G74" s="66"/>
      <c r="H74" s="103"/>
      <c r="I74" s="145"/>
      <c r="J74" s="66"/>
      <c r="K74" s="103"/>
      <c r="L74" s="145"/>
      <c r="M74" s="66"/>
      <c r="N74" s="103"/>
      <c r="O74" s="109" t="str">
        <f t="shared" si="39"/>
        <v/>
      </c>
      <c r="P74" s="112" t="str">
        <f>IF(ISERROR(VLOOKUP(AM74,AP$7:$AU$42,6,0)),"",VLOOKUP(AM74,AP$7:$AU$42,6,0))</f>
        <v/>
      </c>
      <c r="Q74" s="112" t="str">
        <f>IF(ISERROR(VLOOKUP(AM74,AP$7:$AQ$42,2,0)),"",VLOOKUP(AM74,AP$7:$AQ$42,2,0))</f>
        <v/>
      </c>
      <c r="R74" s="96"/>
      <c r="S74" s="4">
        <f t="shared" si="56"/>
        <v>0</v>
      </c>
      <c r="T74" s="4">
        <f t="shared" si="24"/>
        <v>0</v>
      </c>
      <c r="U74" s="4" t="str">
        <f t="shared" si="13"/>
        <v/>
      </c>
      <c r="V74" s="4" t="str">
        <f t="shared" si="40"/>
        <v/>
      </c>
      <c r="W74" s="13">
        <f t="shared" si="57"/>
        <v>0</v>
      </c>
      <c r="X74" s="4" t="str">
        <f>IF(ISERROR(VLOOKUP(AM74,AP$7:$AU$42,5,0)),"",VLOOKUP(AM74,AP$7:$AU$42,5,0))</f>
        <v/>
      </c>
      <c r="Y74" s="4">
        <v>5</v>
      </c>
      <c r="Z74" s="4" t="str">
        <f t="shared" si="58"/>
        <v xml:space="preserve"> </v>
      </c>
      <c r="AA74" s="4" t="str">
        <f t="shared" si="41"/>
        <v/>
      </c>
      <c r="AB74" s="4" t="str">
        <f t="shared" si="42"/>
        <v/>
      </c>
      <c r="AC74" s="4" t="str">
        <f t="shared" si="43"/>
        <v/>
      </c>
      <c r="AD74" s="4" t="str">
        <f t="shared" si="44"/>
        <v/>
      </c>
      <c r="AE74" s="4" t="str">
        <f t="shared" si="45"/>
        <v/>
      </c>
      <c r="AF74" s="4" t="str">
        <f t="shared" si="46"/>
        <v/>
      </c>
      <c r="AG74" s="4" t="str">
        <f t="shared" si="47"/>
        <v>999:99.99</v>
      </c>
      <c r="AH74" s="4" t="str">
        <f t="shared" si="48"/>
        <v>999:99.99</v>
      </c>
      <c r="AI74" s="4" t="str">
        <f t="shared" si="49"/>
        <v>999:99.99</v>
      </c>
      <c r="AJ74" s="4">
        <f t="shared" si="59"/>
        <v>0</v>
      </c>
      <c r="AK74" s="4">
        <f t="shared" si="50"/>
        <v>0</v>
      </c>
      <c r="AL74" s="4">
        <f t="shared" si="51"/>
        <v>0</v>
      </c>
      <c r="AM74" s="4" t="str">
        <f t="shared" si="52"/>
        <v/>
      </c>
      <c r="AN74" s="4" t="str">
        <f t="shared" si="60"/>
        <v/>
      </c>
      <c r="AO74" s="4" t="str">
        <f t="shared" si="61"/>
        <v/>
      </c>
      <c r="AV74" s="7">
        <f t="shared" si="53"/>
        <v>0</v>
      </c>
      <c r="AW74" s="7" t="str">
        <f t="shared" si="54"/>
        <v/>
      </c>
      <c r="AZ74" s="4" t="str">
        <f>IF(個人申込!I74="","",VALUE(1))</f>
        <v/>
      </c>
    </row>
    <row r="75" spans="1:52" ht="17.25" customHeight="1" x14ac:dyDescent="0.15">
      <c r="A75" s="47" t="str">
        <f t="shared" si="55"/>
        <v/>
      </c>
      <c r="B75" s="102"/>
      <c r="C75" s="99"/>
      <c r="D75" s="99"/>
      <c r="E75" s="99"/>
      <c r="F75" s="99"/>
      <c r="G75" s="66"/>
      <c r="H75" s="103"/>
      <c r="I75" s="145"/>
      <c r="J75" s="66"/>
      <c r="K75" s="103"/>
      <c r="L75" s="145"/>
      <c r="M75" s="66"/>
      <c r="N75" s="103"/>
      <c r="O75" s="109" t="str">
        <f t="shared" si="39"/>
        <v/>
      </c>
      <c r="P75" s="112" t="str">
        <f>IF(ISERROR(VLOOKUP(AM75,AP$7:$AU$42,6,0)),"",VLOOKUP(AM75,AP$7:$AU$42,6,0))</f>
        <v/>
      </c>
      <c r="Q75" s="112" t="str">
        <f>IF(ISERROR(VLOOKUP(AM75,AP$7:$AQ$42,2,0)),"",VLOOKUP(AM75,AP$7:$AQ$42,2,0))</f>
        <v/>
      </c>
      <c r="R75" s="96"/>
      <c r="S75" s="4">
        <f t="shared" si="56"/>
        <v>0</v>
      </c>
      <c r="T75" s="4">
        <f t="shared" si="24"/>
        <v>0</v>
      </c>
      <c r="U75" s="4" t="str">
        <f t="shared" si="13"/>
        <v/>
      </c>
      <c r="V75" s="4" t="str">
        <f t="shared" si="40"/>
        <v/>
      </c>
      <c r="W75" s="13">
        <f t="shared" si="57"/>
        <v>0</v>
      </c>
      <c r="X75" s="4" t="str">
        <f>IF(ISERROR(VLOOKUP(AM75,AP$7:$AU$42,5,0)),"",VLOOKUP(AM75,AP$7:$AU$42,5,0))</f>
        <v/>
      </c>
      <c r="Y75" s="4">
        <v>5</v>
      </c>
      <c r="Z75" s="4" t="str">
        <f t="shared" si="58"/>
        <v xml:space="preserve"> </v>
      </c>
      <c r="AA75" s="4" t="str">
        <f t="shared" si="41"/>
        <v/>
      </c>
      <c r="AB75" s="4" t="str">
        <f t="shared" si="42"/>
        <v/>
      </c>
      <c r="AC75" s="4" t="str">
        <f t="shared" si="43"/>
        <v/>
      </c>
      <c r="AD75" s="4" t="str">
        <f t="shared" si="44"/>
        <v/>
      </c>
      <c r="AE75" s="4" t="str">
        <f t="shared" si="45"/>
        <v/>
      </c>
      <c r="AF75" s="4" t="str">
        <f t="shared" si="46"/>
        <v/>
      </c>
      <c r="AG75" s="4" t="str">
        <f t="shared" si="47"/>
        <v>999:99.99</v>
      </c>
      <c r="AH75" s="4" t="str">
        <f t="shared" si="48"/>
        <v>999:99.99</v>
      </c>
      <c r="AI75" s="4" t="str">
        <f t="shared" si="49"/>
        <v>999:99.99</v>
      </c>
      <c r="AJ75" s="4">
        <f t="shared" si="59"/>
        <v>0</v>
      </c>
      <c r="AK75" s="4">
        <f t="shared" si="50"/>
        <v>0</v>
      </c>
      <c r="AL75" s="4">
        <f t="shared" si="51"/>
        <v>0</v>
      </c>
      <c r="AM75" s="4" t="str">
        <f t="shared" si="52"/>
        <v/>
      </c>
      <c r="AN75" s="4" t="str">
        <f t="shared" si="60"/>
        <v/>
      </c>
      <c r="AO75" s="4" t="str">
        <f t="shared" si="61"/>
        <v/>
      </c>
      <c r="AV75" s="7">
        <f t="shared" si="53"/>
        <v>0</v>
      </c>
      <c r="AW75" s="7" t="str">
        <f t="shared" si="54"/>
        <v/>
      </c>
      <c r="AZ75" s="4" t="str">
        <f>IF(個人申込!I75="","",VALUE(1))</f>
        <v/>
      </c>
    </row>
    <row r="76" spans="1:52" ht="17.25" customHeight="1" x14ac:dyDescent="0.15">
      <c r="A76" s="47" t="str">
        <f t="shared" si="55"/>
        <v/>
      </c>
      <c r="B76" s="102"/>
      <c r="C76" s="99"/>
      <c r="D76" s="99"/>
      <c r="E76" s="99"/>
      <c r="F76" s="99"/>
      <c r="G76" s="66"/>
      <c r="H76" s="103"/>
      <c r="I76" s="145"/>
      <c r="J76" s="66"/>
      <c r="K76" s="103"/>
      <c r="L76" s="145"/>
      <c r="M76" s="66"/>
      <c r="N76" s="103"/>
      <c r="O76" s="109" t="str">
        <f t="shared" si="39"/>
        <v/>
      </c>
      <c r="P76" s="112" t="str">
        <f>IF(ISERROR(VLOOKUP(AM76,AP$7:$AU$42,6,0)),"",VLOOKUP(AM76,AP$7:$AU$42,6,0))</f>
        <v/>
      </c>
      <c r="Q76" s="112" t="str">
        <f>IF(ISERROR(VLOOKUP(AM76,AP$7:$AQ$42,2,0)),"",VLOOKUP(AM76,AP$7:$AQ$42,2,0))</f>
        <v/>
      </c>
      <c r="R76" s="96"/>
      <c r="S76" s="4">
        <f t="shared" si="56"/>
        <v>0</v>
      </c>
      <c r="T76" s="4">
        <f t="shared" si="24"/>
        <v>0</v>
      </c>
      <c r="U76" s="4" t="str">
        <f t="shared" si="13"/>
        <v/>
      </c>
      <c r="V76" s="4" t="str">
        <f t="shared" si="40"/>
        <v/>
      </c>
      <c r="W76" s="13">
        <f t="shared" si="57"/>
        <v>0</v>
      </c>
      <c r="X76" s="4" t="str">
        <f>IF(ISERROR(VLOOKUP(AM76,AP$7:$AU$42,5,0)),"",VLOOKUP(AM76,AP$7:$AU$42,5,0))</f>
        <v/>
      </c>
      <c r="Y76" s="4">
        <v>5</v>
      </c>
      <c r="Z76" s="4" t="str">
        <f t="shared" si="58"/>
        <v xml:space="preserve"> </v>
      </c>
      <c r="AA76" s="4" t="str">
        <f t="shared" si="41"/>
        <v/>
      </c>
      <c r="AB76" s="4" t="str">
        <f t="shared" si="42"/>
        <v/>
      </c>
      <c r="AC76" s="4" t="str">
        <f t="shared" si="43"/>
        <v/>
      </c>
      <c r="AD76" s="4" t="str">
        <f t="shared" si="44"/>
        <v/>
      </c>
      <c r="AE76" s="4" t="str">
        <f t="shared" si="45"/>
        <v/>
      </c>
      <c r="AF76" s="4" t="str">
        <f t="shared" si="46"/>
        <v/>
      </c>
      <c r="AG76" s="4" t="str">
        <f t="shared" si="47"/>
        <v>999:99.99</v>
      </c>
      <c r="AH76" s="4" t="str">
        <f t="shared" si="48"/>
        <v>999:99.99</v>
      </c>
      <c r="AI76" s="4" t="str">
        <f t="shared" si="49"/>
        <v>999:99.99</v>
      </c>
      <c r="AJ76" s="4">
        <f t="shared" si="59"/>
        <v>0</v>
      </c>
      <c r="AK76" s="4">
        <f t="shared" si="50"/>
        <v>0</v>
      </c>
      <c r="AL76" s="4">
        <f t="shared" si="51"/>
        <v>0</v>
      </c>
      <c r="AM76" s="4" t="str">
        <f t="shared" si="52"/>
        <v/>
      </c>
      <c r="AN76" s="4" t="str">
        <f t="shared" si="60"/>
        <v/>
      </c>
      <c r="AO76" s="4" t="str">
        <f t="shared" si="61"/>
        <v/>
      </c>
      <c r="AV76" s="7">
        <f t="shared" si="53"/>
        <v>0</v>
      </c>
      <c r="AW76" s="7" t="str">
        <f t="shared" si="54"/>
        <v/>
      </c>
      <c r="AZ76" s="4" t="str">
        <f>IF(個人申込!I76="","",VALUE(1))</f>
        <v/>
      </c>
    </row>
    <row r="77" spans="1:52" ht="17.25" customHeight="1" x14ac:dyDescent="0.15">
      <c r="A77" s="47" t="str">
        <f t="shared" si="55"/>
        <v/>
      </c>
      <c r="B77" s="102"/>
      <c r="C77" s="99"/>
      <c r="D77" s="99"/>
      <c r="E77" s="99"/>
      <c r="F77" s="99"/>
      <c r="G77" s="66"/>
      <c r="H77" s="103"/>
      <c r="I77" s="145"/>
      <c r="J77" s="66"/>
      <c r="K77" s="103"/>
      <c r="L77" s="145"/>
      <c r="M77" s="66"/>
      <c r="N77" s="103"/>
      <c r="O77" s="109" t="str">
        <f t="shared" si="39"/>
        <v/>
      </c>
      <c r="P77" s="112" t="str">
        <f>IF(ISERROR(VLOOKUP(AM77,AP$7:$AU$42,6,0)),"",VLOOKUP(AM77,AP$7:$AU$42,6,0))</f>
        <v/>
      </c>
      <c r="Q77" s="112" t="str">
        <f>IF(ISERROR(VLOOKUP(AM77,AP$7:$AQ$42,2,0)),"",VLOOKUP(AM77,AP$7:$AQ$42,2,0))</f>
        <v/>
      </c>
      <c r="R77" s="96"/>
      <c r="S77" s="4">
        <f t="shared" si="56"/>
        <v>0</v>
      </c>
      <c r="T77" s="4">
        <f t="shared" si="24"/>
        <v>0</v>
      </c>
      <c r="U77" s="4" t="str">
        <f t="shared" si="13"/>
        <v/>
      </c>
      <c r="V77" s="4" t="str">
        <f t="shared" si="40"/>
        <v/>
      </c>
      <c r="W77" s="13">
        <f t="shared" si="57"/>
        <v>0</v>
      </c>
      <c r="X77" s="4" t="str">
        <f>IF(ISERROR(VLOOKUP(AM77,AP$7:$AU$42,5,0)),"",VLOOKUP(AM77,AP$7:$AU$42,5,0))</f>
        <v/>
      </c>
      <c r="Y77" s="4">
        <v>5</v>
      </c>
      <c r="Z77" s="4" t="str">
        <f t="shared" si="58"/>
        <v xml:space="preserve"> </v>
      </c>
      <c r="AA77" s="4" t="str">
        <f t="shared" si="41"/>
        <v/>
      </c>
      <c r="AB77" s="4" t="str">
        <f t="shared" si="42"/>
        <v/>
      </c>
      <c r="AC77" s="4" t="str">
        <f t="shared" si="43"/>
        <v/>
      </c>
      <c r="AD77" s="4" t="str">
        <f t="shared" si="44"/>
        <v/>
      </c>
      <c r="AE77" s="4" t="str">
        <f t="shared" si="45"/>
        <v/>
      </c>
      <c r="AF77" s="4" t="str">
        <f t="shared" si="46"/>
        <v/>
      </c>
      <c r="AG77" s="4" t="str">
        <f t="shared" si="47"/>
        <v>999:99.99</v>
      </c>
      <c r="AH77" s="4" t="str">
        <f t="shared" si="48"/>
        <v>999:99.99</v>
      </c>
      <c r="AI77" s="4" t="str">
        <f t="shared" si="49"/>
        <v>999:99.99</v>
      </c>
      <c r="AJ77" s="4">
        <f t="shared" si="59"/>
        <v>0</v>
      </c>
      <c r="AK77" s="4">
        <f t="shared" si="50"/>
        <v>0</v>
      </c>
      <c r="AL77" s="4">
        <f t="shared" si="51"/>
        <v>0</v>
      </c>
      <c r="AM77" s="4" t="str">
        <f t="shared" si="52"/>
        <v/>
      </c>
      <c r="AN77" s="4" t="str">
        <f t="shared" si="60"/>
        <v/>
      </c>
      <c r="AO77" s="4" t="str">
        <f t="shared" si="61"/>
        <v/>
      </c>
      <c r="AV77" s="7">
        <f t="shared" si="53"/>
        <v>0</v>
      </c>
      <c r="AW77" s="7" t="str">
        <f t="shared" si="54"/>
        <v/>
      </c>
      <c r="AZ77" s="4" t="str">
        <f>IF(個人申込!I77="","",VALUE(1))</f>
        <v/>
      </c>
    </row>
    <row r="78" spans="1:52" ht="17.25" customHeight="1" x14ac:dyDescent="0.15">
      <c r="A78" s="47" t="str">
        <f t="shared" si="55"/>
        <v/>
      </c>
      <c r="B78" s="102"/>
      <c r="C78" s="99"/>
      <c r="D78" s="99"/>
      <c r="E78" s="99"/>
      <c r="F78" s="99"/>
      <c r="G78" s="66"/>
      <c r="H78" s="103"/>
      <c r="I78" s="145"/>
      <c r="J78" s="66"/>
      <c r="K78" s="103"/>
      <c r="L78" s="145"/>
      <c r="M78" s="66"/>
      <c r="N78" s="103"/>
      <c r="O78" s="109" t="str">
        <f t="shared" si="39"/>
        <v/>
      </c>
      <c r="P78" s="112" t="str">
        <f>IF(ISERROR(VLOOKUP(AM78,AP$7:$AU$42,6,0)),"",VLOOKUP(AM78,AP$7:$AU$42,6,0))</f>
        <v/>
      </c>
      <c r="Q78" s="112" t="str">
        <f>IF(ISERROR(VLOOKUP(AM78,AP$7:$AQ$42,2,0)),"",VLOOKUP(AM78,AP$7:$AQ$42,2,0))</f>
        <v/>
      </c>
      <c r="R78" s="96"/>
      <c r="S78" s="4">
        <f t="shared" si="56"/>
        <v>0</v>
      </c>
      <c r="T78" s="4">
        <f t="shared" si="24"/>
        <v>0</v>
      </c>
      <c r="U78" s="4" t="str">
        <f t="shared" si="13"/>
        <v/>
      </c>
      <c r="V78" s="4" t="str">
        <f t="shared" si="40"/>
        <v/>
      </c>
      <c r="W78" s="13">
        <f t="shared" si="57"/>
        <v>0</v>
      </c>
      <c r="X78" s="4" t="str">
        <f>IF(ISERROR(VLOOKUP(AM78,AP$7:$AU$42,5,0)),"",VLOOKUP(AM78,AP$7:$AU$42,5,0))</f>
        <v/>
      </c>
      <c r="Y78" s="4">
        <v>5</v>
      </c>
      <c r="Z78" s="4" t="str">
        <f t="shared" si="58"/>
        <v xml:space="preserve"> </v>
      </c>
      <c r="AA78" s="4" t="str">
        <f t="shared" si="41"/>
        <v/>
      </c>
      <c r="AB78" s="4" t="str">
        <f t="shared" si="42"/>
        <v/>
      </c>
      <c r="AC78" s="4" t="str">
        <f t="shared" si="43"/>
        <v/>
      </c>
      <c r="AD78" s="4" t="str">
        <f t="shared" si="44"/>
        <v/>
      </c>
      <c r="AE78" s="4" t="str">
        <f t="shared" si="45"/>
        <v/>
      </c>
      <c r="AF78" s="4" t="str">
        <f t="shared" si="46"/>
        <v/>
      </c>
      <c r="AG78" s="4" t="str">
        <f t="shared" si="47"/>
        <v>999:99.99</v>
      </c>
      <c r="AH78" s="4" t="str">
        <f t="shared" si="48"/>
        <v>999:99.99</v>
      </c>
      <c r="AI78" s="4" t="str">
        <f t="shared" si="49"/>
        <v>999:99.99</v>
      </c>
      <c r="AJ78" s="4">
        <f t="shared" si="59"/>
        <v>0</v>
      </c>
      <c r="AK78" s="4">
        <f t="shared" si="50"/>
        <v>0</v>
      </c>
      <c r="AL78" s="4">
        <f t="shared" si="51"/>
        <v>0</v>
      </c>
      <c r="AM78" s="4" t="str">
        <f t="shared" si="52"/>
        <v/>
      </c>
      <c r="AN78" s="4" t="str">
        <f t="shared" si="60"/>
        <v/>
      </c>
      <c r="AO78" s="4" t="str">
        <f t="shared" si="61"/>
        <v/>
      </c>
      <c r="AV78" s="7">
        <f t="shared" si="53"/>
        <v>0</v>
      </c>
      <c r="AW78" s="7" t="str">
        <f t="shared" si="54"/>
        <v/>
      </c>
      <c r="AZ78" s="4" t="str">
        <f>IF(個人申込!I78="","",VALUE(1))</f>
        <v/>
      </c>
    </row>
    <row r="79" spans="1:52" ht="17.25" customHeight="1" x14ac:dyDescent="0.15">
      <c r="A79" s="47" t="str">
        <f t="shared" si="55"/>
        <v/>
      </c>
      <c r="B79" s="102"/>
      <c r="C79" s="99"/>
      <c r="D79" s="99"/>
      <c r="E79" s="99"/>
      <c r="F79" s="99"/>
      <c r="G79" s="66"/>
      <c r="H79" s="103"/>
      <c r="I79" s="145"/>
      <c r="J79" s="66"/>
      <c r="K79" s="103"/>
      <c r="L79" s="145"/>
      <c r="M79" s="66"/>
      <c r="N79" s="103"/>
      <c r="O79" s="109" t="str">
        <f t="shared" si="39"/>
        <v/>
      </c>
      <c r="P79" s="112" t="str">
        <f>IF(ISERROR(VLOOKUP(AM79,AP$7:$AU$42,6,0)),"",VLOOKUP(AM79,AP$7:$AU$42,6,0))</f>
        <v/>
      </c>
      <c r="Q79" s="112" t="str">
        <f>IF(ISERROR(VLOOKUP(AM79,AP$7:$AQ$42,2,0)),"",VLOOKUP(AM79,AP$7:$AQ$42,2,0))</f>
        <v/>
      </c>
      <c r="R79" s="96"/>
      <c r="S79" s="4">
        <f t="shared" si="56"/>
        <v>0</v>
      </c>
      <c r="T79" s="4">
        <f t="shared" si="24"/>
        <v>0</v>
      </c>
      <c r="U79" s="4" t="str">
        <f t="shared" si="13"/>
        <v/>
      </c>
      <c r="V79" s="4" t="str">
        <f t="shared" si="40"/>
        <v/>
      </c>
      <c r="W79" s="13">
        <f t="shared" si="57"/>
        <v>0</v>
      </c>
      <c r="X79" s="4" t="str">
        <f>IF(ISERROR(VLOOKUP(AM79,AP$7:$AU$42,5,0)),"",VLOOKUP(AM79,AP$7:$AU$42,5,0))</f>
        <v/>
      </c>
      <c r="Y79" s="4">
        <v>5</v>
      </c>
      <c r="Z79" s="4" t="str">
        <f t="shared" si="58"/>
        <v xml:space="preserve"> </v>
      </c>
      <c r="AA79" s="4" t="str">
        <f t="shared" si="41"/>
        <v/>
      </c>
      <c r="AB79" s="4" t="str">
        <f t="shared" si="42"/>
        <v/>
      </c>
      <c r="AC79" s="4" t="str">
        <f t="shared" si="43"/>
        <v/>
      </c>
      <c r="AD79" s="4" t="str">
        <f t="shared" si="44"/>
        <v/>
      </c>
      <c r="AE79" s="4" t="str">
        <f t="shared" si="45"/>
        <v/>
      </c>
      <c r="AF79" s="4" t="str">
        <f t="shared" si="46"/>
        <v/>
      </c>
      <c r="AG79" s="4" t="str">
        <f t="shared" si="47"/>
        <v>999:99.99</v>
      </c>
      <c r="AH79" s="4" t="str">
        <f t="shared" si="48"/>
        <v>999:99.99</v>
      </c>
      <c r="AI79" s="4" t="str">
        <f t="shared" si="49"/>
        <v>999:99.99</v>
      </c>
      <c r="AJ79" s="4">
        <f t="shared" si="59"/>
        <v>0</v>
      </c>
      <c r="AK79" s="4">
        <f t="shared" si="50"/>
        <v>0</v>
      </c>
      <c r="AL79" s="4">
        <f t="shared" si="51"/>
        <v>0</v>
      </c>
      <c r="AM79" s="4" t="str">
        <f t="shared" si="52"/>
        <v/>
      </c>
      <c r="AN79" s="4" t="str">
        <f t="shared" si="60"/>
        <v/>
      </c>
      <c r="AO79" s="4" t="str">
        <f t="shared" si="61"/>
        <v/>
      </c>
      <c r="AV79" s="7">
        <f t="shared" si="53"/>
        <v>0</v>
      </c>
      <c r="AW79" s="7" t="str">
        <f t="shared" si="54"/>
        <v/>
      </c>
      <c r="AZ79" s="4" t="str">
        <f>IF(個人申込!I79="","",VALUE(1))</f>
        <v/>
      </c>
    </row>
    <row r="80" spans="1:52" ht="17.25" customHeight="1" x14ac:dyDescent="0.15">
      <c r="A80" s="47" t="str">
        <f t="shared" si="55"/>
        <v/>
      </c>
      <c r="B80" s="102"/>
      <c r="C80" s="99"/>
      <c r="D80" s="99"/>
      <c r="E80" s="99"/>
      <c r="F80" s="99"/>
      <c r="G80" s="66"/>
      <c r="H80" s="103"/>
      <c r="I80" s="145"/>
      <c r="J80" s="66"/>
      <c r="K80" s="103"/>
      <c r="L80" s="145"/>
      <c r="M80" s="66"/>
      <c r="N80" s="103"/>
      <c r="O80" s="109" t="str">
        <f t="shared" si="39"/>
        <v/>
      </c>
      <c r="P80" s="112" t="str">
        <f>IF(ISERROR(VLOOKUP(AM80,AP$7:$AU$42,6,0)),"",VLOOKUP(AM80,AP$7:$AU$42,6,0))</f>
        <v/>
      </c>
      <c r="Q80" s="112" t="str">
        <f>IF(ISERROR(VLOOKUP(AM80,AP$7:$AQ$42,2,0)),"",VLOOKUP(AM80,AP$7:$AQ$42,2,0))</f>
        <v/>
      </c>
      <c r="R80" s="96"/>
      <c r="S80" s="4">
        <f t="shared" si="56"/>
        <v>0</v>
      </c>
      <c r="T80" s="4">
        <f t="shared" si="24"/>
        <v>0</v>
      </c>
      <c r="U80" s="4" t="str">
        <f t="shared" si="13"/>
        <v/>
      </c>
      <c r="V80" s="4" t="str">
        <f t="shared" si="40"/>
        <v/>
      </c>
      <c r="W80" s="13">
        <f t="shared" si="57"/>
        <v>0</v>
      </c>
      <c r="X80" s="4" t="str">
        <f>IF(ISERROR(VLOOKUP(AM80,AP$7:$AU$42,5,0)),"",VLOOKUP(AM80,AP$7:$AU$42,5,0))</f>
        <v/>
      </c>
      <c r="Y80" s="4">
        <v>5</v>
      </c>
      <c r="Z80" s="4" t="str">
        <f t="shared" si="58"/>
        <v xml:space="preserve"> </v>
      </c>
      <c r="AA80" s="4" t="str">
        <f t="shared" si="41"/>
        <v/>
      </c>
      <c r="AB80" s="4" t="str">
        <f t="shared" si="42"/>
        <v/>
      </c>
      <c r="AC80" s="4" t="str">
        <f t="shared" si="43"/>
        <v/>
      </c>
      <c r="AD80" s="4" t="str">
        <f t="shared" si="44"/>
        <v/>
      </c>
      <c r="AE80" s="4" t="str">
        <f t="shared" si="45"/>
        <v/>
      </c>
      <c r="AF80" s="4" t="str">
        <f t="shared" si="46"/>
        <v/>
      </c>
      <c r="AG80" s="4" t="str">
        <f t="shared" si="47"/>
        <v>999:99.99</v>
      </c>
      <c r="AH80" s="4" t="str">
        <f t="shared" si="48"/>
        <v>999:99.99</v>
      </c>
      <c r="AI80" s="4" t="str">
        <f t="shared" si="49"/>
        <v>999:99.99</v>
      </c>
      <c r="AJ80" s="4">
        <f t="shared" si="59"/>
        <v>0</v>
      </c>
      <c r="AK80" s="4">
        <f t="shared" si="50"/>
        <v>0</v>
      </c>
      <c r="AL80" s="4">
        <f t="shared" si="51"/>
        <v>0</v>
      </c>
      <c r="AM80" s="4" t="str">
        <f t="shared" si="52"/>
        <v/>
      </c>
      <c r="AN80" s="4" t="str">
        <f t="shared" si="60"/>
        <v/>
      </c>
      <c r="AO80" s="4" t="str">
        <f t="shared" si="61"/>
        <v/>
      </c>
      <c r="AV80" s="7">
        <f t="shared" si="53"/>
        <v>0</v>
      </c>
      <c r="AW80" s="7" t="str">
        <f t="shared" si="54"/>
        <v/>
      </c>
      <c r="AZ80" s="4" t="str">
        <f>IF(個人申込!I80="","",VALUE(1))</f>
        <v/>
      </c>
    </row>
    <row r="81" spans="1:52" ht="17.25" customHeight="1" x14ac:dyDescent="0.15">
      <c r="A81" s="47" t="str">
        <f t="shared" si="55"/>
        <v/>
      </c>
      <c r="B81" s="102"/>
      <c r="C81" s="99"/>
      <c r="D81" s="99"/>
      <c r="E81" s="99"/>
      <c r="F81" s="99"/>
      <c r="G81" s="66"/>
      <c r="H81" s="103"/>
      <c r="I81" s="145"/>
      <c r="J81" s="66"/>
      <c r="K81" s="103"/>
      <c r="L81" s="145"/>
      <c r="M81" s="66"/>
      <c r="N81" s="103"/>
      <c r="O81" s="109" t="str">
        <f t="shared" si="39"/>
        <v/>
      </c>
      <c r="P81" s="112" t="str">
        <f>IF(ISERROR(VLOOKUP(AM81,AP$7:$AU$42,6,0)),"",VLOOKUP(AM81,AP$7:$AU$42,6,0))</f>
        <v/>
      </c>
      <c r="Q81" s="112" t="str">
        <f>IF(ISERROR(VLOOKUP(AM81,AP$7:$AQ$42,2,0)),"",VLOOKUP(AM81,AP$7:$AQ$42,2,0))</f>
        <v/>
      </c>
      <c r="R81" s="96"/>
      <c r="S81" s="4">
        <f t="shared" si="56"/>
        <v>0</v>
      </c>
      <c r="T81" s="4">
        <f t="shared" si="24"/>
        <v>0</v>
      </c>
      <c r="U81" s="4" t="str">
        <f t="shared" si="13"/>
        <v/>
      </c>
      <c r="V81" s="4" t="str">
        <f t="shared" si="40"/>
        <v/>
      </c>
      <c r="W81" s="13">
        <f t="shared" si="57"/>
        <v>0</v>
      </c>
      <c r="X81" s="4" t="str">
        <f>IF(ISERROR(VLOOKUP(AM81,AP$7:$AU$42,5,0)),"",VLOOKUP(AM81,AP$7:$AU$42,5,0))</f>
        <v/>
      </c>
      <c r="Y81" s="4">
        <v>5</v>
      </c>
      <c r="Z81" s="4" t="str">
        <f t="shared" si="58"/>
        <v xml:space="preserve"> </v>
      </c>
      <c r="AA81" s="4" t="str">
        <f t="shared" si="41"/>
        <v/>
      </c>
      <c r="AB81" s="4" t="str">
        <f t="shared" si="42"/>
        <v/>
      </c>
      <c r="AC81" s="4" t="str">
        <f t="shared" si="43"/>
        <v/>
      </c>
      <c r="AD81" s="4" t="str">
        <f t="shared" si="44"/>
        <v/>
      </c>
      <c r="AE81" s="4" t="str">
        <f t="shared" si="45"/>
        <v/>
      </c>
      <c r="AF81" s="4" t="str">
        <f t="shared" si="46"/>
        <v/>
      </c>
      <c r="AG81" s="4" t="str">
        <f t="shared" si="47"/>
        <v>999:99.99</v>
      </c>
      <c r="AH81" s="4" t="str">
        <f t="shared" si="48"/>
        <v>999:99.99</v>
      </c>
      <c r="AI81" s="4" t="str">
        <f t="shared" si="49"/>
        <v>999:99.99</v>
      </c>
      <c r="AJ81" s="4">
        <f t="shared" si="59"/>
        <v>0</v>
      </c>
      <c r="AK81" s="4">
        <f t="shared" si="50"/>
        <v>0</v>
      </c>
      <c r="AL81" s="4">
        <f t="shared" si="51"/>
        <v>0</v>
      </c>
      <c r="AM81" s="4" t="str">
        <f t="shared" si="52"/>
        <v/>
      </c>
      <c r="AN81" s="4" t="str">
        <f t="shared" si="60"/>
        <v/>
      </c>
      <c r="AO81" s="4" t="str">
        <f t="shared" si="61"/>
        <v/>
      </c>
      <c r="AV81" s="7">
        <f t="shared" si="53"/>
        <v>0</v>
      </c>
      <c r="AW81" s="7" t="str">
        <f t="shared" si="54"/>
        <v/>
      </c>
      <c r="AZ81" s="4" t="str">
        <f>IF(個人申込!I81="","",VALUE(1))</f>
        <v/>
      </c>
    </row>
    <row r="82" spans="1:52" ht="17.25" customHeight="1" x14ac:dyDescent="0.15">
      <c r="A82" s="47" t="str">
        <f t="shared" si="55"/>
        <v/>
      </c>
      <c r="B82" s="102"/>
      <c r="C82" s="99"/>
      <c r="D82" s="99"/>
      <c r="E82" s="99"/>
      <c r="F82" s="99"/>
      <c r="G82" s="66"/>
      <c r="H82" s="103"/>
      <c r="I82" s="145"/>
      <c r="J82" s="66"/>
      <c r="K82" s="103"/>
      <c r="L82" s="145"/>
      <c r="M82" s="66"/>
      <c r="N82" s="103"/>
      <c r="O82" s="109" t="str">
        <f t="shared" si="39"/>
        <v/>
      </c>
      <c r="P82" s="112" t="str">
        <f>IF(ISERROR(VLOOKUP(AM82,AP$7:$AU$42,6,0)),"",VLOOKUP(AM82,AP$7:$AU$42,6,0))</f>
        <v/>
      </c>
      <c r="Q82" s="112" t="str">
        <f>IF(ISERROR(VLOOKUP(AM82,AP$7:$AQ$42,2,0)),"",VLOOKUP(AM82,AP$7:$AQ$42,2,0))</f>
        <v/>
      </c>
      <c r="R82" s="96"/>
      <c r="S82" s="4">
        <f t="shared" si="56"/>
        <v>0</v>
      </c>
      <c r="T82" s="4">
        <f t="shared" ref="T82:T101" si="62">T81+IF(V82="",0,1)</f>
        <v>0</v>
      </c>
      <c r="U82" s="4" t="str">
        <f t="shared" ref="U82:U101" si="63">IF(V82="","",T82)</f>
        <v/>
      </c>
      <c r="V82" s="4" t="str">
        <f t="shared" si="40"/>
        <v/>
      </c>
      <c r="W82" s="13">
        <f t="shared" si="57"/>
        <v>0</v>
      </c>
      <c r="X82" s="4" t="str">
        <f>IF(ISERROR(VLOOKUP(AM82,AP$7:$AU$42,5,0)),"",VLOOKUP(AM82,AP$7:$AU$42,5,0))</f>
        <v/>
      </c>
      <c r="Y82" s="4">
        <v>5</v>
      </c>
      <c r="Z82" s="4" t="str">
        <f t="shared" si="58"/>
        <v xml:space="preserve"> </v>
      </c>
      <c r="AA82" s="4" t="str">
        <f t="shared" si="41"/>
        <v/>
      </c>
      <c r="AB82" s="4" t="str">
        <f t="shared" si="42"/>
        <v/>
      </c>
      <c r="AC82" s="4" t="str">
        <f t="shared" si="43"/>
        <v/>
      </c>
      <c r="AD82" s="4" t="str">
        <f t="shared" si="44"/>
        <v/>
      </c>
      <c r="AE82" s="4" t="str">
        <f t="shared" si="45"/>
        <v/>
      </c>
      <c r="AF82" s="4" t="str">
        <f t="shared" si="46"/>
        <v/>
      </c>
      <c r="AG82" s="4" t="str">
        <f t="shared" si="47"/>
        <v>999:99.99</v>
      </c>
      <c r="AH82" s="4" t="str">
        <f t="shared" si="48"/>
        <v>999:99.99</v>
      </c>
      <c r="AI82" s="4" t="str">
        <f t="shared" si="49"/>
        <v>999:99.99</v>
      </c>
      <c r="AJ82" s="4">
        <f t="shared" si="59"/>
        <v>0</v>
      </c>
      <c r="AK82" s="4">
        <f t="shared" si="50"/>
        <v>0</v>
      </c>
      <c r="AL82" s="4">
        <f t="shared" si="51"/>
        <v>0</v>
      </c>
      <c r="AM82" s="4" t="str">
        <f t="shared" si="52"/>
        <v/>
      </c>
      <c r="AN82" s="4" t="str">
        <f t="shared" si="60"/>
        <v/>
      </c>
      <c r="AO82" s="4" t="str">
        <f t="shared" si="61"/>
        <v/>
      </c>
      <c r="AV82" s="7">
        <f t="shared" si="53"/>
        <v>0</v>
      </c>
      <c r="AW82" s="7" t="str">
        <f t="shared" si="54"/>
        <v/>
      </c>
      <c r="AZ82" s="4" t="str">
        <f>IF(個人申込!I82="","",VALUE(1))</f>
        <v/>
      </c>
    </row>
    <row r="83" spans="1:52" ht="17.25" customHeight="1" x14ac:dyDescent="0.15">
      <c r="A83" s="47" t="str">
        <f t="shared" si="55"/>
        <v/>
      </c>
      <c r="B83" s="102"/>
      <c r="C83" s="99"/>
      <c r="D83" s="99"/>
      <c r="E83" s="99"/>
      <c r="F83" s="99"/>
      <c r="G83" s="66"/>
      <c r="H83" s="103"/>
      <c r="I83" s="145"/>
      <c r="J83" s="66"/>
      <c r="K83" s="103"/>
      <c r="L83" s="145"/>
      <c r="M83" s="66"/>
      <c r="N83" s="103"/>
      <c r="O83" s="109" t="str">
        <f t="shared" si="39"/>
        <v/>
      </c>
      <c r="P83" s="112" t="str">
        <f>IF(ISERROR(VLOOKUP(AM83,AP$7:$AU$42,6,0)),"",VLOOKUP(AM83,AP$7:$AU$42,6,0))</f>
        <v/>
      </c>
      <c r="Q83" s="112" t="str">
        <f>IF(ISERROR(VLOOKUP(AM83,AP$7:$AQ$42,2,0)),"",VLOOKUP(AM83,AP$7:$AQ$42,2,0))</f>
        <v/>
      </c>
      <c r="R83" s="96"/>
      <c r="S83" s="4">
        <f t="shared" si="56"/>
        <v>0</v>
      </c>
      <c r="T83" s="4">
        <f t="shared" si="62"/>
        <v>0</v>
      </c>
      <c r="U83" s="4" t="str">
        <f t="shared" si="63"/>
        <v/>
      </c>
      <c r="V83" s="4" t="str">
        <f t="shared" si="40"/>
        <v/>
      </c>
      <c r="W83" s="13">
        <f t="shared" si="57"/>
        <v>0</v>
      </c>
      <c r="X83" s="4" t="str">
        <f>IF(ISERROR(VLOOKUP(AM83,AP$7:$AU$42,5,0)),"",VLOOKUP(AM83,AP$7:$AU$42,5,0))</f>
        <v/>
      </c>
      <c r="Y83" s="4">
        <v>5</v>
      </c>
      <c r="Z83" s="4" t="str">
        <f t="shared" si="58"/>
        <v xml:space="preserve"> </v>
      </c>
      <c r="AA83" s="4" t="str">
        <f t="shared" si="41"/>
        <v/>
      </c>
      <c r="AB83" s="4" t="str">
        <f t="shared" si="42"/>
        <v/>
      </c>
      <c r="AC83" s="4" t="str">
        <f t="shared" si="43"/>
        <v/>
      </c>
      <c r="AD83" s="4" t="str">
        <f t="shared" si="44"/>
        <v/>
      </c>
      <c r="AE83" s="4" t="str">
        <f t="shared" si="45"/>
        <v/>
      </c>
      <c r="AF83" s="4" t="str">
        <f t="shared" si="46"/>
        <v/>
      </c>
      <c r="AG83" s="4" t="str">
        <f t="shared" si="47"/>
        <v>999:99.99</v>
      </c>
      <c r="AH83" s="4" t="str">
        <f t="shared" si="48"/>
        <v>999:99.99</v>
      </c>
      <c r="AI83" s="4" t="str">
        <f t="shared" si="49"/>
        <v>999:99.99</v>
      </c>
      <c r="AJ83" s="4">
        <f t="shared" si="59"/>
        <v>0</v>
      </c>
      <c r="AK83" s="4">
        <f t="shared" si="50"/>
        <v>0</v>
      </c>
      <c r="AL83" s="4">
        <f t="shared" si="51"/>
        <v>0</v>
      </c>
      <c r="AM83" s="4" t="str">
        <f t="shared" si="52"/>
        <v/>
      </c>
      <c r="AN83" s="4" t="str">
        <f t="shared" si="60"/>
        <v/>
      </c>
      <c r="AO83" s="4" t="str">
        <f t="shared" si="61"/>
        <v/>
      </c>
      <c r="AV83" s="7">
        <f t="shared" si="53"/>
        <v>0</v>
      </c>
      <c r="AW83" s="7" t="str">
        <f t="shared" si="54"/>
        <v/>
      </c>
      <c r="AZ83" s="4" t="str">
        <f>IF(個人申込!I83="","",VALUE(1))</f>
        <v/>
      </c>
    </row>
    <row r="84" spans="1:52" ht="17.25" customHeight="1" x14ac:dyDescent="0.15">
      <c r="A84" s="47" t="str">
        <f t="shared" si="55"/>
        <v/>
      </c>
      <c r="B84" s="102"/>
      <c r="C84" s="99"/>
      <c r="D84" s="99"/>
      <c r="E84" s="99"/>
      <c r="F84" s="99"/>
      <c r="G84" s="66"/>
      <c r="H84" s="103"/>
      <c r="I84" s="145"/>
      <c r="J84" s="66"/>
      <c r="K84" s="103"/>
      <c r="L84" s="145"/>
      <c r="M84" s="66"/>
      <c r="N84" s="103"/>
      <c r="O84" s="109" t="str">
        <f t="shared" si="39"/>
        <v/>
      </c>
      <c r="P84" s="112" t="str">
        <f>IF(ISERROR(VLOOKUP(AM84,AP$7:$AU$42,6,0)),"",VLOOKUP(AM84,AP$7:$AU$42,6,0))</f>
        <v/>
      </c>
      <c r="Q84" s="112" t="str">
        <f>IF(ISERROR(VLOOKUP(AM84,AP$7:$AQ$42,2,0)),"",VLOOKUP(AM84,AP$7:$AQ$42,2,0))</f>
        <v/>
      </c>
      <c r="R84" s="96"/>
      <c r="S84" s="4">
        <f t="shared" si="56"/>
        <v>0</v>
      </c>
      <c r="T84" s="4">
        <f t="shared" si="62"/>
        <v>0</v>
      </c>
      <c r="U84" s="4" t="str">
        <f t="shared" si="63"/>
        <v/>
      </c>
      <c r="V84" s="4" t="str">
        <f t="shared" si="40"/>
        <v/>
      </c>
      <c r="W84" s="13">
        <f t="shared" si="57"/>
        <v>0</v>
      </c>
      <c r="X84" s="4" t="str">
        <f>IF(ISERROR(VLOOKUP(AM84,AP$7:$AU$42,5,0)),"",VLOOKUP(AM84,AP$7:$AU$42,5,0))</f>
        <v/>
      </c>
      <c r="Y84" s="4">
        <v>5</v>
      </c>
      <c r="Z84" s="4" t="str">
        <f t="shared" si="58"/>
        <v xml:space="preserve"> </v>
      </c>
      <c r="AA84" s="4" t="str">
        <f t="shared" si="41"/>
        <v/>
      </c>
      <c r="AB84" s="4" t="str">
        <f t="shared" si="42"/>
        <v/>
      </c>
      <c r="AC84" s="4" t="str">
        <f t="shared" si="43"/>
        <v/>
      </c>
      <c r="AD84" s="4" t="str">
        <f t="shared" si="44"/>
        <v/>
      </c>
      <c r="AE84" s="4" t="str">
        <f t="shared" si="45"/>
        <v/>
      </c>
      <c r="AF84" s="4" t="str">
        <f t="shared" si="46"/>
        <v/>
      </c>
      <c r="AG84" s="4" t="str">
        <f t="shared" si="47"/>
        <v>999:99.99</v>
      </c>
      <c r="AH84" s="4" t="str">
        <f t="shared" si="48"/>
        <v>999:99.99</v>
      </c>
      <c r="AI84" s="4" t="str">
        <f t="shared" si="49"/>
        <v>999:99.99</v>
      </c>
      <c r="AJ84" s="4">
        <f t="shared" si="59"/>
        <v>0</v>
      </c>
      <c r="AK84" s="4">
        <f t="shared" si="50"/>
        <v>0</v>
      </c>
      <c r="AL84" s="4">
        <f t="shared" si="51"/>
        <v>0</v>
      </c>
      <c r="AM84" s="4" t="str">
        <f t="shared" si="52"/>
        <v/>
      </c>
      <c r="AN84" s="4" t="str">
        <f t="shared" si="60"/>
        <v/>
      </c>
      <c r="AO84" s="4" t="str">
        <f t="shared" si="61"/>
        <v/>
      </c>
      <c r="AV84" s="7">
        <f t="shared" si="53"/>
        <v>0</v>
      </c>
      <c r="AW84" s="7" t="str">
        <f t="shared" si="54"/>
        <v/>
      </c>
      <c r="AZ84" s="4" t="str">
        <f>IF(個人申込!I84="","",VALUE(1))</f>
        <v/>
      </c>
    </row>
    <row r="85" spans="1:52" ht="17.25" customHeight="1" x14ac:dyDescent="0.15">
      <c r="A85" s="47" t="str">
        <f t="shared" si="55"/>
        <v/>
      </c>
      <c r="B85" s="102"/>
      <c r="C85" s="99"/>
      <c r="D85" s="99"/>
      <c r="E85" s="99"/>
      <c r="F85" s="99"/>
      <c r="G85" s="66"/>
      <c r="H85" s="103"/>
      <c r="I85" s="145"/>
      <c r="J85" s="66"/>
      <c r="K85" s="103"/>
      <c r="L85" s="145"/>
      <c r="M85" s="66"/>
      <c r="N85" s="103"/>
      <c r="O85" s="109" t="str">
        <f t="shared" si="39"/>
        <v/>
      </c>
      <c r="P85" s="112" t="str">
        <f>IF(ISERROR(VLOOKUP(AM85,AP$7:$AU$42,6,0)),"",VLOOKUP(AM85,AP$7:$AU$42,6,0))</f>
        <v/>
      </c>
      <c r="Q85" s="112" t="str">
        <f>IF(ISERROR(VLOOKUP(AM85,AP$7:$AQ$42,2,0)),"",VLOOKUP(AM85,AP$7:$AQ$42,2,0))</f>
        <v/>
      </c>
      <c r="R85" s="96"/>
      <c r="S85" s="4">
        <f t="shared" si="56"/>
        <v>0</v>
      </c>
      <c r="T85" s="4">
        <f t="shared" si="62"/>
        <v>0</v>
      </c>
      <c r="U85" s="4" t="str">
        <f t="shared" si="63"/>
        <v/>
      </c>
      <c r="V85" s="4" t="str">
        <f t="shared" si="40"/>
        <v/>
      </c>
      <c r="W85" s="13">
        <f t="shared" si="57"/>
        <v>0</v>
      </c>
      <c r="X85" s="4" t="str">
        <f>IF(ISERROR(VLOOKUP(AM85,AP$7:$AU$42,5,0)),"",VLOOKUP(AM85,AP$7:$AU$42,5,0))</f>
        <v/>
      </c>
      <c r="Y85" s="4">
        <v>5</v>
      </c>
      <c r="Z85" s="4" t="str">
        <f t="shared" si="58"/>
        <v xml:space="preserve"> </v>
      </c>
      <c r="AA85" s="4" t="str">
        <f t="shared" si="41"/>
        <v/>
      </c>
      <c r="AB85" s="4" t="str">
        <f t="shared" si="42"/>
        <v/>
      </c>
      <c r="AC85" s="4" t="str">
        <f t="shared" si="43"/>
        <v/>
      </c>
      <c r="AD85" s="4" t="str">
        <f t="shared" si="44"/>
        <v/>
      </c>
      <c r="AE85" s="4" t="str">
        <f t="shared" si="45"/>
        <v/>
      </c>
      <c r="AF85" s="4" t="str">
        <f t="shared" si="46"/>
        <v/>
      </c>
      <c r="AG85" s="4" t="str">
        <f t="shared" si="47"/>
        <v>999:99.99</v>
      </c>
      <c r="AH85" s="4" t="str">
        <f t="shared" si="48"/>
        <v>999:99.99</v>
      </c>
      <c r="AI85" s="4" t="str">
        <f t="shared" si="49"/>
        <v>999:99.99</v>
      </c>
      <c r="AJ85" s="4">
        <f t="shared" si="59"/>
        <v>0</v>
      </c>
      <c r="AK85" s="4">
        <f t="shared" si="50"/>
        <v>0</v>
      </c>
      <c r="AL85" s="4">
        <f t="shared" si="51"/>
        <v>0</v>
      </c>
      <c r="AM85" s="4" t="str">
        <f t="shared" si="52"/>
        <v/>
      </c>
      <c r="AN85" s="4" t="str">
        <f t="shared" si="60"/>
        <v/>
      </c>
      <c r="AO85" s="4" t="str">
        <f t="shared" si="61"/>
        <v/>
      </c>
      <c r="AV85" s="7">
        <f t="shared" si="53"/>
        <v>0</v>
      </c>
      <c r="AW85" s="7" t="str">
        <f t="shared" si="54"/>
        <v/>
      </c>
      <c r="AZ85" s="4" t="str">
        <f>IF(個人申込!I85="","",VALUE(1))</f>
        <v/>
      </c>
    </row>
    <row r="86" spans="1:52" ht="17.25" customHeight="1" x14ac:dyDescent="0.15">
      <c r="A86" s="47" t="str">
        <f t="shared" si="55"/>
        <v/>
      </c>
      <c r="B86" s="102"/>
      <c r="C86" s="99"/>
      <c r="D86" s="99"/>
      <c r="E86" s="99"/>
      <c r="F86" s="99"/>
      <c r="G86" s="66"/>
      <c r="H86" s="103"/>
      <c r="I86" s="145"/>
      <c r="J86" s="66"/>
      <c r="K86" s="103"/>
      <c r="L86" s="145"/>
      <c r="M86" s="66"/>
      <c r="N86" s="103"/>
      <c r="O86" s="109" t="str">
        <f t="shared" si="39"/>
        <v/>
      </c>
      <c r="P86" s="112" t="str">
        <f>IF(ISERROR(VLOOKUP(AM86,AP$7:$AU$42,6,0)),"",VLOOKUP(AM86,AP$7:$AU$42,6,0))</f>
        <v/>
      </c>
      <c r="Q86" s="112" t="str">
        <f>IF(ISERROR(VLOOKUP(AM86,AP$7:$AQ$42,2,0)),"",VLOOKUP(AM86,AP$7:$AQ$42,2,0))</f>
        <v/>
      </c>
      <c r="R86" s="96"/>
      <c r="S86" s="4">
        <f t="shared" si="56"/>
        <v>0</v>
      </c>
      <c r="T86" s="4">
        <f t="shared" si="62"/>
        <v>0</v>
      </c>
      <c r="U86" s="4" t="str">
        <f t="shared" si="63"/>
        <v/>
      </c>
      <c r="V86" s="4" t="str">
        <f t="shared" si="40"/>
        <v/>
      </c>
      <c r="W86" s="13">
        <f t="shared" si="57"/>
        <v>0</v>
      </c>
      <c r="X86" s="4" t="str">
        <f>IF(ISERROR(VLOOKUP(AM86,AP$7:$AU$42,5,0)),"",VLOOKUP(AM86,AP$7:$AU$42,5,0))</f>
        <v/>
      </c>
      <c r="Y86" s="4">
        <v>5</v>
      </c>
      <c r="Z86" s="4" t="str">
        <f t="shared" si="58"/>
        <v xml:space="preserve"> </v>
      </c>
      <c r="AA86" s="4" t="str">
        <f t="shared" si="41"/>
        <v/>
      </c>
      <c r="AB86" s="4" t="str">
        <f t="shared" si="42"/>
        <v/>
      </c>
      <c r="AC86" s="4" t="str">
        <f t="shared" si="43"/>
        <v/>
      </c>
      <c r="AD86" s="4" t="str">
        <f t="shared" si="44"/>
        <v/>
      </c>
      <c r="AE86" s="4" t="str">
        <f t="shared" si="45"/>
        <v/>
      </c>
      <c r="AF86" s="4" t="str">
        <f t="shared" si="46"/>
        <v/>
      </c>
      <c r="AG86" s="4" t="str">
        <f t="shared" si="47"/>
        <v>999:99.99</v>
      </c>
      <c r="AH86" s="4" t="str">
        <f t="shared" si="48"/>
        <v>999:99.99</v>
      </c>
      <c r="AI86" s="4" t="str">
        <f t="shared" si="49"/>
        <v>999:99.99</v>
      </c>
      <c r="AJ86" s="4">
        <f t="shared" si="59"/>
        <v>0</v>
      </c>
      <c r="AK86" s="4">
        <f t="shared" si="50"/>
        <v>0</v>
      </c>
      <c r="AL86" s="4">
        <f t="shared" si="51"/>
        <v>0</v>
      </c>
      <c r="AM86" s="4" t="str">
        <f t="shared" si="52"/>
        <v/>
      </c>
      <c r="AN86" s="4" t="str">
        <f t="shared" si="60"/>
        <v/>
      </c>
      <c r="AO86" s="4" t="str">
        <f t="shared" si="61"/>
        <v/>
      </c>
      <c r="AV86" s="7">
        <f t="shared" si="53"/>
        <v>0</v>
      </c>
      <c r="AW86" s="7" t="str">
        <f t="shared" si="54"/>
        <v/>
      </c>
      <c r="AZ86" s="4" t="str">
        <f>IF(個人申込!I86="","",VALUE(1))</f>
        <v/>
      </c>
    </row>
    <row r="87" spans="1:52" ht="17.25" customHeight="1" x14ac:dyDescent="0.15">
      <c r="A87" s="47" t="str">
        <f t="shared" si="55"/>
        <v/>
      </c>
      <c r="B87" s="102"/>
      <c r="C87" s="99"/>
      <c r="D87" s="99"/>
      <c r="E87" s="99"/>
      <c r="F87" s="99"/>
      <c r="G87" s="66"/>
      <c r="H87" s="103"/>
      <c r="I87" s="145"/>
      <c r="J87" s="66"/>
      <c r="K87" s="103"/>
      <c r="L87" s="145"/>
      <c r="M87" s="66"/>
      <c r="N87" s="103"/>
      <c r="O87" s="109" t="str">
        <f t="shared" si="39"/>
        <v/>
      </c>
      <c r="P87" s="112" t="str">
        <f>IF(ISERROR(VLOOKUP(AM87,AP$7:$AU$42,6,0)),"",VLOOKUP(AM87,AP$7:$AU$42,6,0))</f>
        <v/>
      </c>
      <c r="Q87" s="112" t="str">
        <f>IF(ISERROR(VLOOKUP(AM87,AP$7:$AQ$42,2,0)),"",VLOOKUP(AM87,AP$7:$AQ$42,2,0))</f>
        <v/>
      </c>
      <c r="R87" s="96"/>
      <c r="S87" s="4">
        <f t="shared" si="56"/>
        <v>0</v>
      </c>
      <c r="T87" s="4">
        <f t="shared" si="62"/>
        <v>0</v>
      </c>
      <c r="U87" s="4" t="str">
        <f t="shared" si="63"/>
        <v/>
      </c>
      <c r="V87" s="4" t="str">
        <f t="shared" si="40"/>
        <v/>
      </c>
      <c r="W87" s="13">
        <f t="shared" si="57"/>
        <v>0</v>
      </c>
      <c r="X87" s="4" t="str">
        <f>IF(ISERROR(VLOOKUP(AM87,AP$7:$AU$42,5,0)),"",VLOOKUP(AM87,AP$7:$AU$42,5,0))</f>
        <v/>
      </c>
      <c r="Y87" s="4">
        <v>5</v>
      </c>
      <c r="Z87" s="4" t="str">
        <f t="shared" si="58"/>
        <v xml:space="preserve"> </v>
      </c>
      <c r="AA87" s="4" t="str">
        <f t="shared" si="41"/>
        <v/>
      </c>
      <c r="AB87" s="4" t="str">
        <f t="shared" si="42"/>
        <v/>
      </c>
      <c r="AC87" s="4" t="str">
        <f t="shared" si="43"/>
        <v/>
      </c>
      <c r="AD87" s="4" t="str">
        <f t="shared" si="44"/>
        <v/>
      </c>
      <c r="AE87" s="4" t="str">
        <f t="shared" si="45"/>
        <v/>
      </c>
      <c r="AF87" s="4" t="str">
        <f t="shared" si="46"/>
        <v/>
      </c>
      <c r="AG87" s="4" t="str">
        <f t="shared" si="47"/>
        <v>999:99.99</v>
      </c>
      <c r="AH87" s="4" t="str">
        <f t="shared" si="48"/>
        <v>999:99.99</v>
      </c>
      <c r="AI87" s="4" t="str">
        <f t="shared" si="49"/>
        <v>999:99.99</v>
      </c>
      <c r="AJ87" s="4">
        <f t="shared" si="59"/>
        <v>0</v>
      </c>
      <c r="AK87" s="4">
        <f t="shared" si="50"/>
        <v>0</v>
      </c>
      <c r="AL87" s="4">
        <f t="shared" si="51"/>
        <v>0</v>
      </c>
      <c r="AM87" s="4" t="str">
        <f t="shared" si="52"/>
        <v/>
      </c>
      <c r="AN87" s="4" t="str">
        <f t="shared" si="60"/>
        <v/>
      </c>
      <c r="AO87" s="4" t="str">
        <f t="shared" si="61"/>
        <v/>
      </c>
      <c r="AV87" s="7">
        <f t="shared" si="53"/>
        <v>0</v>
      </c>
      <c r="AW87" s="7" t="str">
        <f t="shared" si="54"/>
        <v/>
      </c>
      <c r="AZ87" s="4" t="str">
        <f>IF(個人申込!I87="","",VALUE(1))</f>
        <v/>
      </c>
    </row>
    <row r="88" spans="1:52" ht="17.25" customHeight="1" x14ac:dyDescent="0.15">
      <c r="A88" s="47" t="str">
        <f t="shared" si="55"/>
        <v/>
      </c>
      <c r="B88" s="102"/>
      <c r="C88" s="99"/>
      <c r="D88" s="99"/>
      <c r="E88" s="99"/>
      <c r="F88" s="99"/>
      <c r="G88" s="66"/>
      <c r="H88" s="103"/>
      <c r="I88" s="145"/>
      <c r="J88" s="66"/>
      <c r="K88" s="103"/>
      <c r="L88" s="145"/>
      <c r="M88" s="66"/>
      <c r="N88" s="103"/>
      <c r="O88" s="109" t="str">
        <f t="shared" si="39"/>
        <v/>
      </c>
      <c r="P88" s="112" t="str">
        <f>IF(ISERROR(VLOOKUP(AM88,AP$7:$AU$42,6,0)),"",VLOOKUP(AM88,AP$7:$AU$42,6,0))</f>
        <v/>
      </c>
      <c r="Q88" s="112" t="str">
        <f>IF(ISERROR(VLOOKUP(AM88,AP$7:$AQ$42,2,0)),"",VLOOKUP(AM88,AP$7:$AQ$42,2,0))</f>
        <v/>
      </c>
      <c r="R88" s="96"/>
      <c r="S88" s="4">
        <f t="shared" si="56"/>
        <v>0</v>
      </c>
      <c r="T88" s="4">
        <f t="shared" si="62"/>
        <v>0</v>
      </c>
      <c r="U88" s="4" t="str">
        <f t="shared" si="63"/>
        <v/>
      </c>
      <c r="V88" s="4" t="str">
        <f t="shared" si="40"/>
        <v/>
      </c>
      <c r="W88" s="13">
        <f t="shared" si="57"/>
        <v>0</v>
      </c>
      <c r="X88" s="4" t="str">
        <f>IF(ISERROR(VLOOKUP(AM88,AP$7:$AU$42,5,0)),"",VLOOKUP(AM88,AP$7:$AU$42,5,0))</f>
        <v/>
      </c>
      <c r="Y88" s="4">
        <v>5</v>
      </c>
      <c r="Z88" s="4" t="str">
        <f t="shared" si="58"/>
        <v xml:space="preserve"> </v>
      </c>
      <c r="AA88" s="4" t="str">
        <f t="shared" si="41"/>
        <v/>
      </c>
      <c r="AB88" s="4" t="str">
        <f t="shared" si="42"/>
        <v/>
      </c>
      <c r="AC88" s="4" t="str">
        <f t="shared" si="43"/>
        <v/>
      </c>
      <c r="AD88" s="4" t="str">
        <f t="shared" si="44"/>
        <v/>
      </c>
      <c r="AE88" s="4" t="str">
        <f t="shared" si="45"/>
        <v/>
      </c>
      <c r="AF88" s="4" t="str">
        <f t="shared" si="46"/>
        <v/>
      </c>
      <c r="AG88" s="4" t="str">
        <f t="shared" si="47"/>
        <v>999:99.99</v>
      </c>
      <c r="AH88" s="4" t="str">
        <f t="shared" si="48"/>
        <v>999:99.99</v>
      </c>
      <c r="AI88" s="4" t="str">
        <f t="shared" si="49"/>
        <v>999:99.99</v>
      </c>
      <c r="AJ88" s="4">
        <f t="shared" si="59"/>
        <v>0</v>
      </c>
      <c r="AK88" s="4">
        <f t="shared" si="50"/>
        <v>0</v>
      </c>
      <c r="AL88" s="4">
        <f t="shared" si="51"/>
        <v>0</v>
      </c>
      <c r="AM88" s="4" t="str">
        <f t="shared" si="52"/>
        <v/>
      </c>
      <c r="AN88" s="4" t="str">
        <f t="shared" si="60"/>
        <v/>
      </c>
      <c r="AO88" s="4" t="str">
        <f t="shared" si="61"/>
        <v/>
      </c>
      <c r="AV88" s="7">
        <f t="shared" si="53"/>
        <v>0</v>
      </c>
      <c r="AW88" s="7" t="str">
        <f t="shared" si="54"/>
        <v/>
      </c>
      <c r="AZ88" s="4" t="str">
        <f>IF(個人申込!I88="","",VALUE(1))</f>
        <v/>
      </c>
    </row>
    <row r="89" spans="1:52" ht="17.25" customHeight="1" x14ac:dyDescent="0.15">
      <c r="A89" s="47" t="str">
        <f t="shared" si="55"/>
        <v/>
      </c>
      <c r="B89" s="102"/>
      <c r="C89" s="99"/>
      <c r="D89" s="99"/>
      <c r="E89" s="99"/>
      <c r="F89" s="99"/>
      <c r="G89" s="66"/>
      <c r="H89" s="103"/>
      <c r="I89" s="145"/>
      <c r="J89" s="66"/>
      <c r="K89" s="103"/>
      <c r="L89" s="145"/>
      <c r="M89" s="66"/>
      <c r="N89" s="103"/>
      <c r="O89" s="109" t="str">
        <f t="shared" si="39"/>
        <v/>
      </c>
      <c r="P89" s="112" t="str">
        <f>IF(ISERROR(VLOOKUP(AM89,AP$7:$AU$42,6,0)),"",VLOOKUP(AM89,AP$7:$AU$42,6,0))</f>
        <v/>
      </c>
      <c r="Q89" s="112" t="str">
        <f>IF(ISERROR(VLOOKUP(AM89,AP$7:$AQ$42,2,0)),"",VLOOKUP(AM89,AP$7:$AQ$42,2,0))</f>
        <v/>
      </c>
      <c r="R89" s="96"/>
      <c r="S89" s="4">
        <f t="shared" si="56"/>
        <v>0</v>
      </c>
      <c r="T89" s="4">
        <f t="shared" si="62"/>
        <v>0</v>
      </c>
      <c r="U89" s="4" t="str">
        <f t="shared" si="63"/>
        <v/>
      </c>
      <c r="V89" s="4" t="str">
        <f t="shared" si="40"/>
        <v/>
      </c>
      <c r="W89" s="13">
        <f t="shared" si="57"/>
        <v>0</v>
      </c>
      <c r="X89" s="4" t="str">
        <f>IF(ISERROR(VLOOKUP(AM89,AP$7:$AU$42,5,0)),"",VLOOKUP(AM89,AP$7:$AU$42,5,0))</f>
        <v/>
      </c>
      <c r="Y89" s="4">
        <v>5</v>
      </c>
      <c r="Z89" s="4" t="str">
        <f t="shared" si="58"/>
        <v xml:space="preserve"> </v>
      </c>
      <c r="AA89" s="4" t="str">
        <f t="shared" si="41"/>
        <v/>
      </c>
      <c r="AB89" s="4" t="str">
        <f t="shared" si="42"/>
        <v/>
      </c>
      <c r="AC89" s="4" t="str">
        <f t="shared" si="43"/>
        <v/>
      </c>
      <c r="AD89" s="4" t="str">
        <f t="shared" si="44"/>
        <v/>
      </c>
      <c r="AE89" s="4" t="str">
        <f t="shared" si="45"/>
        <v/>
      </c>
      <c r="AF89" s="4" t="str">
        <f t="shared" si="46"/>
        <v/>
      </c>
      <c r="AG89" s="4" t="str">
        <f t="shared" si="47"/>
        <v>999:99.99</v>
      </c>
      <c r="AH89" s="4" t="str">
        <f t="shared" si="48"/>
        <v>999:99.99</v>
      </c>
      <c r="AI89" s="4" t="str">
        <f t="shared" si="49"/>
        <v>999:99.99</v>
      </c>
      <c r="AJ89" s="4">
        <f t="shared" si="59"/>
        <v>0</v>
      </c>
      <c r="AK89" s="4">
        <f t="shared" si="50"/>
        <v>0</v>
      </c>
      <c r="AL89" s="4">
        <f t="shared" si="51"/>
        <v>0</v>
      </c>
      <c r="AM89" s="4" t="str">
        <f t="shared" si="52"/>
        <v/>
      </c>
      <c r="AN89" s="4" t="str">
        <f t="shared" si="60"/>
        <v/>
      </c>
      <c r="AO89" s="4" t="str">
        <f t="shared" si="61"/>
        <v/>
      </c>
      <c r="AV89" s="7">
        <f t="shared" si="53"/>
        <v>0</v>
      </c>
      <c r="AW89" s="7" t="str">
        <f t="shared" si="54"/>
        <v/>
      </c>
      <c r="AZ89" s="4" t="str">
        <f>IF(個人申込!I89="","",VALUE(1))</f>
        <v/>
      </c>
    </row>
    <row r="90" spans="1:52" ht="17.25" customHeight="1" x14ac:dyDescent="0.15">
      <c r="A90" s="47" t="str">
        <f t="shared" si="55"/>
        <v/>
      </c>
      <c r="B90" s="102"/>
      <c r="C90" s="99"/>
      <c r="D90" s="99"/>
      <c r="E90" s="99"/>
      <c r="F90" s="99"/>
      <c r="G90" s="66"/>
      <c r="H90" s="103"/>
      <c r="I90" s="145"/>
      <c r="J90" s="66"/>
      <c r="K90" s="103"/>
      <c r="L90" s="145"/>
      <c r="M90" s="66"/>
      <c r="N90" s="103"/>
      <c r="O90" s="109" t="str">
        <f t="shared" si="39"/>
        <v/>
      </c>
      <c r="P90" s="112" t="str">
        <f>IF(ISERROR(VLOOKUP(AM90,AP$7:$AU$42,6,0)),"",VLOOKUP(AM90,AP$7:$AU$42,6,0))</f>
        <v/>
      </c>
      <c r="Q90" s="112" t="str">
        <f>IF(ISERROR(VLOOKUP(AM90,AP$7:$AQ$42,2,0)),"",VLOOKUP(AM90,AP$7:$AQ$42,2,0))</f>
        <v/>
      </c>
      <c r="R90" s="96"/>
      <c r="S90" s="4">
        <f t="shared" si="56"/>
        <v>0</v>
      </c>
      <c r="T90" s="4">
        <f t="shared" si="62"/>
        <v>0</v>
      </c>
      <c r="U90" s="4" t="str">
        <f t="shared" si="63"/>
        <v/>
      </c>
      <c r="V90" s="4" t="str">
        <f t="shared" si="40"/>
        <v/>
      </c>
      <c r="W90" s="13">
        <f t="shared" si="57"/>
        <v>0</v>
      </c>
      <c r="X90" s="4" t="str">
        <f>IF(ISERROR(VLOOKUP(AM90,AP$7:$AU$42,5,0)),"",VLOOKUP(AM90,AP$7:$AU$42,5,0))</f>
        <v/>
      </c>
      <c r="Y90" s="4">
        <v>5</v>
      </c>
      <c r="Z90" s="4" t="str">
        <f t="shared" si="58"/>
        <v xml:space="preserve"> </v>
      </c>
      <c r="AA90" s="4" t="str">
        <f t="shared" si="41"/>
        <v/>
      </c>
      <c r="AB90" s="4" t="str">
        <f t="shared" si="42"/>
        <v/>
      </c>
      <c r="AC90" s="4" t="str">
        <f t="shared" si="43"/>
        <v/>
      </c>
      <c r="AD90" s="4" t="str">
        <f t="shared" si="44"/>
        <v/>
      </c>
      <c r="AE90" s="4" t="str">
        <f t="shared" si="45"/>
        <v/>
      </c>
      <c r="AF90" s="4" t="str">
        <f t="shared" si="46"/>
        <v/>
      </c>
      <c r="AG90" s="4" t="str">
        <f t="shared" si="47"/>
        <v>999:99.99</v>
      </c>
      <c r="AH90" s="4" t="str">
        <f t="shared" si="48"/>
        <v>999:99.99</v>
      </c>
      <c r="AI90" s="4" t="str">
        <f t="shared" si="49"/>
        <v>999:99.99</v>
      </c>
      <c r="AJ90" s="4">
        <f t="shared" si="59"/>
        <v>0</v>
      </c>
      <c r="AK90" s="4">
        <f t="shared" si="50"/>
        <v>0</v>
      </c>
      <c r="AL90" s="4">
        <f t="shared" si="51"/>
        <v>0</v>
      </c>
      <c r="AM90" s="4" t="str">
        <f t="shared" si="52"/>
        <v/>
      </c>
      <c r="AN90" s="4" t="str">
        <f t="shared" si="60"/>
        <v/>
      </c>
      <c r="AO90" s="4" t="str">
        <f t="shared" si="61"/>
        <v/>
      </c>
      <c r="AV90" s="7">
        <f t="shared" si="53"/>
        <v>0</v>
      </c>
      <c r="AW90" s="7" t="str">
        <f t="shared" si="54"/>
        <v/>
      </c>
      <c r="AZ90" s="4" t="str">
        <f>IF(個人申込!I90="","",VALUE(1))</f>
        <v/>
      </c>
    </row>
    <row r="91" spans="1:52" ht="17.25" customHeight="1" x14ac:dyDescent="0.15">
      <c r="A91" s="47" t="str">
        <f t="shared" si="55"/>
        <v/>
      </c>
      <c r="B91" s="102"/>
      <c r="C91" s="99"/>
      <c r="D91" s="99"/>
      <c r="E91" s="99"/>
      <c r="F91" s="99"/>
      <c r="G91" s="66"/>
      <c r="H91" s="103"/>
      <c r="I91" s="145"/>
      <c r="J91" s="66"/>
      <c r="K91" s="103"/>
      <c r="L91" s="145"/>
      <c r="M91" s="66"/>
      <c r="N91" s="103"/>
      <c r="O91" s="109" t="str">
        <f t="shared" si="39"/>
        <v/>
      </c>
      <c r="P91" s="112" t="str">
        <f>IF(ISERROR(VLOOKUP(AM91,AP$7:$AU$42,6,0)),"",VLOOKUP(AM91,AP$7:$AU$42,6,0))</f>
        <v/>
      </c>
      <c r="Q91" s="112" t="str">
        <f>IF(ISERROR(VLOOKUP(AM91,AP$7:$AQ$42,2,0)),"",VLOOKUP(AM91,AP$7:$AQ$42,2,0))</f>
        <v/>
      </c>
      <c r="R91" s="96"/>
      <c r="S91" s="4">
        <f t="shared" si="56"/>
        <v>0</v>
      </c>
      <c r="T91" s="4">
        <f t="shared" si="62"/>
        <v>0</v>
      </c>
      <c r="U91" s="4" t="str">
        <f t="shared" si="63"/>
        <v/>
      </c>
      <c r="V91" s="4" t="str">
        <f t="shared" si="40"/>
        <v/>
      </c>
      <c r="W91" s="13">
        <f t="shared" si="57"/>
        <v>0</v>
      </c>
      <c r="X91" s="4" t="str">
        <f>IF(ISERROR(VLOOKUP(AM91,AP$7:$AU$42,5,0)),"",VLOOKUP(AM91,AP$7:$AU$42,5,0))</f>
        <v/>
      </c>
      <c r="Y91" s="4">
        <v>5</v>
      </c>
      <c r="Z91" s="4" t="str">
        <f t="shared" si="58"/>
        <v xml:space="preserve"> </v>
      </c>
      <c r="AA91" s="4" t="str">
        <f t="shared" si="41"/>
        <v/>
      </c>
      <c r="AB91" s="4" t="str">
        <f t="shared" si="42"/>
        <v/>
      </c>
      <c r="AC91" s="4" t="str">
        <f t="shared" si="43"/>
        <v/>
      </c>
      <c r="AD91" s="4" t="str">
        <f t="shared" si="44"/>
        <v/>
      </c>
      <c r="AE91" s="4" t="str">
        <f t="shared" si="45"/>
        <v/>
      </c>
      <c r="AF91" s="4" t="str">
        <f t="shared" si="46"/>
        <v/>
      </c>
      <c r="AG91" s="4" t="str">
        <f t="shared" si="47"/>
        <v>999:99.99</v>
      </c>
      <c r="AH91" s="4" t="str">
        <f t="shared" si="48"/>
        <v>999:99.99</v>
      </c>
      <c r="AI91" s="4" t="str">
        <f t="shared" si="49"/>
        <v>999:99.99</v>
      </c>
      <c r="AJ91" s="4">
        <f t="shared" si="59"/>
        <v>0</v>
      </c>
      <c r="AK91" s="4">
        <f t="shared" si="50"/>
        <v>0</v>
      </c>
      <c r="AL91" s="4">
        <f t="shared" si="51"/>
        <v>0</v>
      </c>
      <c r="AM91" s="4" t="str">
        <f t="shared" si="52"/>
        <v/>
      </c>
      <c r="AN91" s="4" t="str">
        <f t="shared" si="60"/>
        <v/>
      </c>
      <c r="AO91" s="4" t="str">
        <f t="shared" si="61"/>
        <v/>
      </c>
      <c r="AV91" s="7">
        <f t="shared" si="53"/>
        <v>0</v>
      </c>
      <c r="AW91" s="7" t="str">
        <f t="shared" si="54"/>
        <v/>
      </c>
      <c r="AZ91" s="4" t="str">
        <f>IF(個人申込!I91="","",VALUE(1))</f>
        <v/>
      </c>
    </row>
    <row r="92" spans="1:52" ht="17.25" customHeight="1" x14ac:dyDescent="0.15">
      <c r="A92" s="47" t="str">
        <f t="shared" si="55"/>
        <v/>
      </c>
      <c r="B92" s="102"/>
      <c r="C92" s="99"/>
      <c r="D92" s="99"/>
      <c r="E92" s="99"/>
      <c r="F92" s="99"/>
      <c r="G92" s="66"/>
      <c r="H92" s="103"/>
      <c r="I92" s="145"/>
      <c r="J92" s="66"/>
      <c r="K92" s="103"/>
      <c r="L92" s="145"/>
      <c r="M92" s="66"/>
      <c r="N92" s="103"/>
      <c r="O92" s="109" t="str">
        <f t="shared" si="39"/>
        <v/>
      </c>
      <c r="P92" s="112" t="str">
        <f>IF(ISERROR(VLOOKUP(AM92,AP$7:$AU$42,6,0)),"",VLOOKUP(AM92,AP$7:$AU$42,6,0))</f>
        <v/>
      </c>
      <c r="Q92" s="112" t="str">
        <f>IF(ISERROR(VLOOKUP(AM92,AP$7:$AQ$42,2,0)),"",VLOOKUP(AM92,AP$7:$AQ$42,2,0))</f>
        <v/>
      </c>
      <c r="R92" s="96"/>
      <c r="S92" s="4">
        <f t="shared" si="56"/>
        <v>0</v>
      </c>
      <c r="T92" s="4">
        <f t="shared" si="62"/>
        <v>0</v>
      </c>
      <c r="U92" s="4" t="str">
        <f t="shared" si="63"/>
        <v/>
      </c>
      <c r="V92" s="4" t="str">
        <f t="shared" si="40"/>
        <v/>
      </c>
      <c r="W92" s="13">
        <f t="shared" si="57"/>
        <v>0</v>
      </c>
      <c r="X92" s="4" t="str">
        <f>IF(ISERROR(VLOOKUP(AM92,AP$7:$AU$42,5,0)),"",VLOOKUP(AM92,AP$7:$AU$42,5,0))</f>
        <v/>
      </c>
      <c r="Y92" s="4">
        <v>5</v>
      </c>
      <c r="Z92" s="4" t="str">
        <f t="shared" si="58"/>
        <v xml:space="preserve"> </v>
      </c>
      <c r="AA92" s="4" t="str">
        <f t="shared" si="41"/>
        <v/>
      </c>
      <c r="AB92" s="4" t="str">
        <f t="shared" si="42"/>
        <v/>
      </c>
      <c r="AC92" s="4" t="str">
        <f t="shared" si="43"/>
        <v/>
      </c>
      <c r="AD92" s="4" t="str">
        <f t="shared" si="44"/>
        <v/>
      </c>
      <c r="AE92" s="4" t="str">
        <f t="shared" si="45"/>
        <v/>
      </c>
      <c r="AF92" s="4" t="str">
        <f t="shared" si="46"/>
        <v/>
      </c>
      <c r="AG92" s="4" t="str">
        <f t="shared" si="47"/>
        <v>999:99.99</v>
      </c>
      <c r="AH92" s="4" t="str">
        <f t="shared" si="48"/>
        <v>999:99.99</v>
      </c>
      <c r="AI92" s="4" t="str">
        <f t="shared" si="49"/>
        <v>999:99.99</v>
      </c>
      <c r="AJ92" s="4">
        <f t="shared" si="59"/>
        <v>0</v>
      </c>
      <c r="AK92" s="4">
        <f t="shared" si="50"/>
        <v>0</v>
      </c>
      <c r="AL92" s="4">
        <f t="shared" si="51"/>
        <v>0</v>
      </c>
      <c r="AM92" s="4" t="str">
        <f t="shared" si="52"/>
        <v/>
      </c>
      <c r="AN92" s="4" t="str">
        <f t="shared" si="60"/>
        <v/>
      </c>
      <c r="AO92" s="4" t="str">
        <f t="shared" si="61"/>
        <v/>
      </c>
      <c r="AV92" s="7">
        <f t="shared" si="53"/>
        <v>0</v>
      </c>
      <c r="AW92" s="7" t="str">
        <f t="shared" si="54"/>
        <v/>
      </c>
      <c r="AZ92" s="4" t="str">
        <f>IF(個人申込!I92="","",VALUE(1))</f>
        <v/>
      </c>
    </row>
    <row r="93" spans="1:52" ht="17.25" customHeight="1" x14ac:dyDescent="0.15">
      <c r="A93" s="47" t="str">
        <f t="shared" si="55"/>
        <v/>
      </c>
      <c r="B93" s="102"/>
      <c r="C93" s="99"/>
      <c r="D93" s="99"/>
      <c r="E93" s="99"/>
      <c r="F93" s="99"/>
      <c r="G93" s="66"/>
      <c r="H93" s="103"/>
      <c r="I93" s="145"/>
      <c r="J93" s="66"/>
      <c r="K93" s="103"/>
      <c r="L93" s="145"/>
      <c r="M93" s="66"/>
      <c r="N93" s="103"/>
      <c r="O93" s="109" t="str">
        <f t="shared" si="39"/>
        <v/>
      </c>
      <c r="P93" s="112" t="str">
        <f>IF(ISERROR(VLOOKUP(AM93,AP$7:$AU$42,6,0)),"",VLOOKUP(AM93,AP$7:$AU$42,6,0))</f>
        <v/>
      </c>
      <c r="Q93" s="112" t="str">
        <f>IF(ISERROR(VLOOKUP(AM93,AP$7:$AQ$42,2,0)),"",VLOOKUP(AM93,AP$7:$AQ$42,2,0))</f>
        <v/>
      </c>
      <c r="R93" s="96"/>
      <c r="S93" s="4">
        <f t="shared" si="56"/>
        <v>0</v>
      </c>
      <c r="T93" s="4">
        <f t="shared" si="62"/>
        <v>0</v>
      </c>
      <c r="U93" s="4" t="str">
        <f t="shared" si="63"/>
        <v/>
      </c>
      <c r="V93" s="4" t="str">
        <f t="shared" si="40"/>
        <v/>
      </c>
      <c r="W93" s="13">
        <f t="shared" si="57"/>
        <v>0</v>
      </c>
      <c r="X93" s="4" t="str">
        <f>IF(ISERROR(VLOOKUP(AM93,AP$7:$AU$42,5,0)),"",VLOOKUP(AM93,AP$7:$AU$42,5,0))</f>
        <v/>
      </c>
      <c r="Y93" s="4">
        <v>5</v>
      </c>
      <c r="Z93" s="4" t="str">
        <f t="shared" si="58"/>
        <v xml:space="preserve"> </v>
      </c>
      <c r="AA93" s="4" t="str">
        <f t="shared" si="41"/>
        <v/>
      </c>
      <c r="AB93" s="4" t="str">
        <f t="shared" si="42"/>
        <v/>
      </c>
      <c r="AC93" s="4" t="str">
        <f t="shared" si="43"/>
        <v/>
      </c>
      <c r="AD93" s="4" t="str">
        <f t="shared" si="44"/>
        <v/>
      </c>
      <c r="AE93" s="4" t="str">
        <f t="shared" si="45"/>
        <v/>
      </c>
      <c r="AF93" s="4" t="str">
        <f t="shared" si="46"/>
        <v/>
      </c>
      <c r="AG93" s="4" t="str">
        <f t="shared" si="47"/>
        <v>999:99.99</v>
      </c>
      <c r="AH93" s="4" t="str">
        <f t="shared" si="48"/>
        <v>999:99.99</v>
      </c>
      <c r="AI93" s="4" t="str">
        <f t="shared" si="49"/>
        <v>999:99.99</v>
      </c>
      <c r="AJ93" s="4">
        <f t="shared" si="59"/>
        <v>0</v>
      </c>
      <c r="AK93" s="4">
        <f t="shared" si="50"/>
        <v>0</v>
      </c>
      <c r="AL93" s="4">
        <f t="shared" si="51"/>
        <v>0</v>
      </c>
      <c r="AM93" s="4" t="str">
        <f t="shared" si="52"/>
        <v/>
      </c>
      <c r="AN93" s="4" t="str">
        <f t="shared" si="60"/>
        <v/>
      </c>
      <c r="AO93" s="4" t="str">
        <f t="shared" si="61"/>
        <v/>
      </c>
      <c r="AV93" s="7">
        <f t="shared" si="53"/>
        <v>0</v>
      </c>
      <c r="AW93" s="7" t="str">
        <f t="shared" si="54"/>
        <v/>
      </c>
      <c r="AZ93" s="4" t="str">
        <f>IF(個人申込!I93="","",VALUE(1))</f>
        <v/>
      </c>
    </row>
    <row r="94" spans="1:52" ht="17.25" customHeight="1" x14ac:dyDescent="0.15">
      <c r="A94" s="47" t="str">
        <f t="shared" si="55"/>
        <v/>
      </c>
      <c r="B94" s="102"/>
      <c r="C94" s="99"/>
      <c r="D94" s="99"/>
      <c r="E94" s="99"/>
      <c r="F94" s="99"/>
      <c r="G94" s="66"/>
      <c r="H94" s="103"/>
      <c r="I94" s="145"/>
      <c r="J94" s="66"/>
      <c r="K94" s="103"/>
      <c r="L94" s="145"/>
      <c r="M94" s="66"/>
      <c r="N94" s="103"/>
      <c r="O94" s="109" t="str">
        <f t="shared" si="39"/>
        <v/>
      </c>
      <c r="P94" s="112" t="str">
        <f>IF(ISERROR(VLOOKUP(AM94,AP$7:$AU$42,6,0)),"",VLOOKUP(AM94,AP$7:$AU$42,6,0))</f>
        <v/>
      </c>
      <c r="Q94" s="112" t="str">
        <f>IF(ISERROR(VLOOKUP(AM94,AP$7:$AQ$42,2,0)),"",VLOOKUP(AM94,AP$7:$AQ$42,2,0))</f>
        <v/>
      </c>
      <c r="R94" s="96"/>
      <c r="S94" s="4">
        <f t="shared" si="56"/>
        <v>0</v>
      </c>
      <c r="T94" s="4">
        <f t="shared" si="62"/>
        <v>0</v>
      </c>
      <c r="U94" s="4" t="str">
        <f t="shared" si="63"/>
        <v/>
      </c>
      <c r="V94" s="4" t="str">
        <f t="shared" si="40"/>
        <v/>
      </c>
      <c r="W94" s="13">
        <f t="shared" si="57"/>
        <v>0</v>
      </c>
      <c r="X94" s="4" t="str">
        <f>IF(ISERROR(VLOOKUP(AM94,AP$7:$AU$42,5,0)),"",VLOOKUP(AM94,AP$7:$AU$42,5,0))</f>
        <v/>
      </c>
      <c r="Y94" s="4">
        <v>5</v>
      </c>
      <c r="Z94" s="4" t="str">
        <f t="shared" si="58"/>
        <v xml:space="preserve"> </v>
      </c>
      <c r="AA94" s="4" t="str">
        <f t="shared" si="41"/>
        <v/>
      </c>
      <c r="AB94" s="4" t="str">
        <f t="shared" si="42"/>
        <v/>
      </c>
      <c r="AC94" s="4" t="str">
        <f t="shared" si="43"/>
        <v/>
      </c>
      <c r="AD94" s="4" t="str">
        <f t="shared" si="44"/>
        <v/>
      </c>
      <c r="AE94" s="4" t="str">
        <f t="shared" si="45"/>
        <v/>
      </c>
      <c r="AF94" s="4" t="str">
        <f t="shared" si="46"/>
        <v/>
      </c>
      <c r="AG94" s="4" t="str">
        <f t="shared" si="47"/>
        <v>999:99.99</v>
      </c>
      <c r="AH94" s="4" t="str">
        <f t="shared" si="48"/>
        <v>999:99.99</v>
      </c>
      <c r="AI94" s="4" t="str">
        <f t="shared" si="49"/>
        <v>999:99.99</v>
      </c>
      <c r="AJ94" s="4">
        <f t="shared" si="59"/>
        <v>0</v>
      </c>
      <c r="AK94" s="4">
        <f t="shared" si="50"/>
        <v>0</v>
      </c>
      <c r="AL94" s="4">
        <f t="shared" si="51"/>
        <v>0</v>
      </c>
      <c r="AM94" s="4" t="str">
        <f t="shared" si="52"/>
        <v/>
      </c>
      <c r="AN94" s="4" t="str">
        <f t="shared" si="60"/>
        <v/>
      </c>
      <c r="AO94" s="4" t="str">
        <f t="shared" si="61"/>
        <v/>
      </c>
      <c r="AV94" s="7">
        <f t="shared" si="53"/>
        <v>0</v>
      </c>
      <c r="AW94" s="7" t="str">
        <f t="shared" si="54"/>
        <v/>
      </c>
      <c r="AZ94" s="4" t="str">
        <f>IF(個人申込!I94="","",VALUE(1))</f>
        <v/>
      </c>
    </row>
    <row r="95" spans="1:52" ht="17.25" customHeight="1" x14ac:dyDescent="0.15">
      <c r="A95" s="47" t="str">
        <f t="shared" si="55"/>
        <v/>
      </c>
      <c r="B95" s="102"/>
      <c r="C95" s="99"/>
      <c r="D95" s="99"/>
      <c r="E95" s="99"/>
      <c r="F95" s="99"/>
      <c r="G95" s="66"/>
      <c r="H95" s="103"/>
      <c r="I95" s="145"/>
      <c r="J95" s="66"/>
      <c r="K95" s="103"/>
      <c r="L95" s="145"/>
      <c r="M95" s="66"/>
      <c r="N95" s="103"/>
      <c r="O95" s="109" t="str">
        <f t="shared" si="39"/>
        <v/>
      </c>
      <c r="P95" s="112" t="str">
        <f>IF(ISERROR(VLOOKUP(AM95,AP$7:$AU$42,6,0)),"",VLOOKUP(AM95,AP$7:$AU$42,6,0))</f>
        <v/>
      </c>
      <c r="Q95" s="112" t="str">
        <f>IF(ISERROR(VLOOKUP(AM95,AP$7:$AQ$42,2,0)),"",VLOOKUP(AM95,AP$7:$AQ$42,2,0))</f>
        <v/>
      </c>
      <c r="R95" s="96"/>
      <c r="S95" s="4">
        <f t="shared" si="56"/>
        <v>0</v>
      </c>
      <c r="T95" s="4">
        <f t="shared" si="62"/>
        <v>0</v>
      </c>
      <c r="U95" s="4" t="str">
        <f t="shared" si="63"/>
        <v/>
      </c>
      <c r="V95" s="4" t="str">
        <f t="shared" si="40"/>
        <v/>
      </c>
      <c r="W95" s="13">
        <f t="shared" si="57"/>
        <v>0</v>
      </c>
      <c r="X95" s="4" t="str">
        <f>IF(ISERROR(VLOOKUP(AM95,AP$7:$AU$42,5,0)),"",VLOOKUP(AM95,AP$7:$AU$42,5,0))</f>
        <v/>
      </c>
      <c r="Y95" s="4">
        <v>5</v>
      </c>
      <c r="Z95" s="4" t="str">
        <f t="shared" si="58"/>
        <v xml:space="preserve"> </v>
      </c>
      <c r="AA95" s="4" t="str">
        <f t="shared" si="41"/>
        <v/>
      </c>
      <c r="AB95" s="4" t="str">
        <f t="shared" si="42"/>
        <v/>
      </c>
      <c r="AC95" s="4" t="str">
        <f t="shared" si="43"/>
        <v/>
      </c>
      <c r="AD95" s="4" t="str">
        <f t="shared" si="44"/>
        <v/>
      </c>
      <c r="AE95" s="4" t="str">
        <f t="shared" si="45"/>
        <v/>
      </c>
      <c r="AF95" s="4" t="str">
        <f t="shared" si="46"/>
        <v/>
      </c>
      <c r="AG95" s="4" t="str">
        <f t="shared" si="47"/>
        <v>999:99.99</v>
      </c>
      <c r="AH95" s="4" t="str">
        <f t="shared" si="48"/>
        <v>999:99.99</v>
      </c>
      <c r="AI95" s="4" t="str">
        <f t="shared" si="49"/>
        <v>999:99.99</v>
      </c>
      <c r="AJ95" s="4">
        <f t="shared" si="59"/>
        <v>0</v>
      </c>
      <c r="AK95" s="4">
        <f t="shared" si="50"/>
        <v>0</v>
      </c>
      <c r="AL95" s="4">
        <f t="shared" si="51"/>
        <v>0</v>
      </c>
      <c r="AM95" s="4" t="str">
        <f t="shared" si="52"/>
        <v/>
      </c>
      <c r="AN95" s="4" t="str">
        <f t="shared" si="60"/>
        <v/>
      </c>
      <c r="AO95" s="4" t="str">
        <f t="shared" si="61"/>
        <v/>
      </c>
      <c r="AV95" s="7">
        <f t="shared" si="53"/>
        <v>0</v>
      </c>
      <c r="AW95" s="7" t="str">
        <f t="shared" si="54"/>
        <v/>
      </c>
      <c r="AZ95" s="4" t="str">
        <f>IF(個人申込!I95="","",VALUE(1))</f>
        <v/>
      </c>
    </row>
    <row r="96" spans="1:52" ht="17.25" customHeight="1" x14ac:dyDescent="0.15">
      <c r="A96" s="47" t="str">
        <f t="shared" si="55"/>
        <v/>
      </c>
      <c r="B96" s="102"/>
      <c r="C96" s="99"/>
      <c r="D96" s="99"/>
      <c r="E96" s="99"/>
      <c r="F96" s="99"/>
      <c r="G96" s="66"/>
      <c r="H96" s="103"/>
      <c r="I96" s="145"/>
      <c r="J96" s="66"/>
      <c r="K96" s="103"/>
      <c r="L96" s="145"/>
      <c r="M96" s="66"/>
      <c r="N96" s="103"/>
      <c r="O96" s="109" t="str">
        <f t="shared" si="39"/>
        <v/>
      </c>
      <c r="P96" s="112" t="str">
        <f>IF(ISERROR(VLOOKUP(AM96,AP$7:$AU$42,6,0)),"",VLOOKUP(AM96,AP$7:$AU$42,6,0))</f>
        <v/>
      </c>
      <c r="Q96" s="112" t="str">
        <f>IF(ISERROR(VLOOKUP(AM96,AP$7:$AQ$42,2,0)),"",VLOOKUP(AM96,AP$7:$AQ$42,2,0))</f>
        <v/>
      </c>
      <c r="R96" s="96"/>
      <c r="S96" s="4">
        <f t="shared" si="56"/>
        <v>0</v>
      </c>
      <c r="T96" s="4">
        <f t="shared" si="62"/>
        <v>0</v>
      </c>
      <c r="U96" s="4" t="str">
        <f t="shared" si="63"/>
        <v/>
      </c>
      <c r="V96" s="4" t="str">
        <f t="shared" si="40"/>
        <v/>
      </c>
      <c r="W96" s="13">
        <f t="shared" si="57"/>
        <v>0</v>
      </c>
      <c r="X96" s="4" t="str">
        <f>IF(ISERROR(VLOOKUP(AM96,AP$7:$AU$42,5,0)),"",VLOOKUP(AM96,AP$7:$AU$42,5,0))</f>
        <v/>
      </c>
      <c r="Y96" s="4">
        <v>5</v>
      </c>
      <c r="Z96" s="4" t="str">
        <f t="shared" si="58"/>
        <v xml:space="preserve"> </v>
      </c>
      <c r="AA96" s="4" t="str">
        <f t="shared" si="41"/>
        <v/>
      </c>
      <c r="AB96" s="4" t="str">
        <f t="shared" si="42"/>
        <v/>
      </c>
      <c r="AC96" s="4" t="str">
        <f t="shared" si="43"/>
        <v/>
      </c>
      <c r="AD96" s="4" t="str">
        <f t="shared" si="44"/>
        <v/>
      </c>
      <c r="AE96" s="4" t="str">
        <f t="shared" si="45"/>
        <v/>
      </c>
      <c r="AF96" s="4" t="str">
        <f t="shared" si="46"/>
        <v/>
      </c>
      <c r="AG96" s="4" t="str">
        <f t="shared" si="47"/>
        <v>999:99.99</v>
      </c>
      <c r="AH96" s="4" t="str">
        <f t="shared" si="48"/>
        <v>999:99.99</v>
      </c>
      <c r="AI96" s="4" t="str">
        <f t="shared" si="49"/>
        <v>999:99.99</v>
      </c>
      <c r="AJ96" s="4">
        <f t="shared" si="59"/>
        <v>0</v>
      </c>
      <c r="AK96" s="4">
        <f t="shared" si="50"/>
        <v>0</v>
      </c>
      <c r="AL96" s="4">
        <f t="shared" si="51"/>
        <v>0</v>
      </c>
      <c r="AM96" s="4" t="str">
        <f t="shared" si="52"/>
        <v/>
      </c>
      <c r="AN96" s="4" t="str">
        <f t="shared" si="60"/>
        <v/>
      </c>
      <c r="AO96" s="4" t="str">
        <f t="shared" si="61"/>
        <v/>
      </c>
      <c r="AV96" s="7">
        <f t="shared" si="53"/>
        <v>0</v>
      </c>
      <c r="AW96" s="7" t="str">
        <f t="shared" si="54"/>
        <v/>
      </c>
      <c r="AZ96" s="4" t="str">
        <f>IF(個人申込!I96="","",VALUE(1))</f>
        <v/>
      </c>
    </row>
    <row r="97" spans="1:52" ht="17.25" customHeight="1" x14ac:dyDescent="0.15">
      <c r="A97" s="47" t="str">
        <f t="shared" si="55"/>
        <v/>
      </c>
      <c r="B97" s="102"/>
      <c r="C97" s="99"/>
      <c r="D97" s="99"/>
      <c r="E97" s="99"/>
      <c r="F97" s="99"/>
      <c r="G97" s="66"/>
      <c r="H97" s="103"/>
      <c r="I97" s="145"/>
      <c r="J97" s="66"/>
      <c r="K97" s="103"/>
      <c r="L97" s="145"/>
      <c r="M97" s="66"/>
      <c r="N97" s="103"/>
      <c r="O97" s="109" t="str">
        <f t="shared" si="39"/>
        <v/>
      </c>
      <c r="P97" s="112" t="str">
        <f>IF(ISERROR(VLOOKUP(AM97,AP$7:$AU$42,6,0)),"",VLOOKUP(AM97,AP$7:$AU$42,6,0))</f>
        <v/>
      </c>
      <c r="Q97" s="112" t="str">
        <f>IF(ISERROR(VLOOKUP(AM97,AP$7:$AQ$42,2,0)),"",VLOOKUP(AM97,AP$7:$AQ$42,2,0))</f>
        <v/>
      </c>
      <c r="R97" s="96"/>
      <c r="S97" s="4">
        <f t="shared" si="56"/>
        <v>0</v>
      </c>
      <c r="T97" s="4">
        <f t="shared" si="62"/>
        <v>0</v>
      </c>
      <c r="U97" s="4" t="str">
        <f t="shared" si="63"/>
        <v/>
      </c>
      <c r="V97" s="4" t="str">
        <f t="shared" si="40"/>
        <v/>
      </c>
      <c r="W97" s="13">
        <f t="shared" si="57"/>
        <v>0</v>
      </c>
      <c r="X97" s="4" t="str">
        <f>IF(ISERROR(VLOOKUP(AM97,AP$7:$AU$42,5,0)),"",VLOOKUP(AM97,AP$7:$AU$42,5,0))</f>
        <v/>
      </c>
      <c r="Y97" s="4">
        <v>5</v>
      </c>
      <c r="Z97" s="4" t="str">
        <f t="shared" si="58"/>
        <v xml:space="preserve"> </v>
      </c>
      <c r="AA97" s="4" t="str">
        <f t="shared" si="41"/>
        <v/>
      </c>
      <c r="AB97" s="4" t="str">
        <f t="shared" si="42"/>
        <v/>
      </c>
      <c r="AC97" s="4" t="str">
        <f t="shared" si="43"/>
        <v/>
      </c>
      <c r="AD97" s="4" t="str">
        <f t="shared" si="44"/>
        <v/>
      </c>
      <c r="AE97" s="4" t="str">
        <f t="shared" si="45"/>
        <v/>
      </c>
      <c r="AF97" s="4" t="str">
        <f t="shared" si="46"/>
        <v/>
      </c>
      <c r="AG97" s="4" t="str">
        <f t="shared" si="47"/>
        <v>999:99.99</v>
      </c>
      <c r="AH97" s="4" t="str">
        <f t="shared" si="48"/>
        <v>999:99.99</v>
      </c>
      <c r="AI97" s="4" t="str">
        <f t="shared" si="49"/>
        <v>999:99.99</v>
      </c>
      <c r="AJ97" s="4">
        <f t="shared" si="59"/>
        <v>0</v>
      </c>
      <c r="AK97" s="4">
        <f t="shared" si="50"/>
        <v>0</v>
      </c>
      <c r="AL97" s="4">
        <f t="shared" si="51"/>
        <v>0</v>
      </c>
      <c r="AM97" s="4" t="str">
        <f t="shared" si="52"/>
        <v/>
      </c>
      <c r="AN97" s="4" t="str">
        <f t="shared" si="60"/>
        <v/>
      </c>
      <c r="AO97" s="4" t="str">
        <f t="shared" si="61"/>
        <v/>
      </c>
      <c r="AV97" s="7">
        <f t="shared" si="53"/>
        <v>0</v>
      </c>
      <c r="AW97" s="7" t="str">
        <f t="shared" si="54"/>
        <v/>
      </c>
      <c r="AZ97" s="4" t="str">
        <f>IF(個人申込!I97="","",VALUE(1))</f>
        <v/>
      </c>
    </row>
    <row r="98" spans="1:52" ht="17.25" customHeight="1" x14ac:dyDescent="0.15">
      <c r="A98" s="47" t="str">
        <f t="shared" si="55"/>
        <v/>
      </c>
      <c r="B98" s="102"/>
      <c r="C98" s="99"/>
      <c r="D98" s="99"/>
      <c r="E98" s="99"/>
      <c r="F98" s="99"/>
      <c r="G98" s="66"/>
      <c r="H98" s="103"/>
      <c r="I98" s="145"/>
      <c r="J98" s="66"/>
      <c r="K98" s="103"/>
      <c r="L98" s="145"/>
      <c r="M98" s="66"/>
      <c r="N98" s="103"/>
      <c r="O98" s="109" t="str">
        <f t="shared" si="39"/>
        <v/>
      </c>
      <c r="P98" s="112" t="str">
        <f>IF(ISERROR(VLOOKUP(AM98,AP$7:$AU$42,6,0)),"",VLOOKUP(AM98,AP$7:$AU$42,6,0))</f>
        <v/>
      </c>
      <c r="Q98" s="112" t="str">
        <f>IF(ISERROR(VLOOKUP(AM98,AP$7:$AQ$42,2,0)),"",VLOOKUP(AM98,AP$7:$AQ$42,2,0))</f>
        <v/>
      </c>
      <c r="R98" s="96"/>
      <c r="S98" s="4">
        <f t="shared" si="56"/>
        <v>0</v>
      </c>
      <c r="T98" s="4">
        <f t="shared" si="62"/>
        <v>0</v>
      </c>
      <c r="U98" s="4" t="str">
        <f t="shared" si="63"/>
        <v/>
      </c>
      <c r="V98" s="4" t="str">
        <f t="shared" si="40"/>
        <v/>
      </c>
      <c r="W98" s="13">
        <f t="shared" si="57"/>
        <v>0</v>
      </c>
      <c r="X98" s="4" t="str">
        <f>IF(ISERROR(VLOOKUP(AM98,AP$7:$AU$42,5,0)),"",VLOOKUP(AM98,AP$7:$AU$42,5,0))</f>
        <v/>
      </c>
      <c r="Y98" s="4">
        <v>5</v>
      </c>
      <c r="Z98" s="4" t="str">
        <f t="shared" si="58"/>
        <v xml:space="preserve"> </v>
      </c>
      <c r="AA98" s="4" t="str">
        <f t="shared" si="41"/>
        <v/>
      </c>
      <c r="AB98" s="4" t="str">
        <f t="shared" si="42"/>
        <v/>
      </c>
      <c r="AC98" s="4" t="str">
        <f t="shared" si="43"/>
        <v/>
      </c>
      <c r="AD98" s="4" t="str">
        <f t="shared" si="44"/>
        <v/>
      </c>
      <c r="AE98" s="4" t="str">
        <f t="shared" si="45"/>
        <v/>
      </c>
      <c r="AF98" s="4" t="str">
        <f t="shared" si="46"/>
        <v/>
      </c>
      <c r="AG98" s="4" t="str">
        <f t="shared" si="47"/>
        <v>999:99.99</v>
      </c>
      <c r="AH98" s="4" t="str">
        <f t="shared" si="48"/>
        <v>999:99.99</v>
      </c>
      <c r="AI98" s="4" t="str">
        <f t="shared" si="49"/>
        <v>999:99.99</v>
      </c>
      <c r="AJ98" s="4">
        <f t="shared" si="59"/>
        <v>0</v>
      </c>
      <c r="AK98" s="4">
        <f t="shared" si="50"/>
        <v>0</v>
      </c>
      <c r="AL98" s="4">
        <f t="shared" si="51"/>
        <v>0</v>
      </c>
      <c r="AM98" s="4" t="str">
        <f t="shared" si="52"/>
        <v/>
      </c>
      <c r="AN98" s="4" t="str">
        <f t="shared" si="60"/>
        <v/>
      </c>
      <c r="AO98" s="4" t="str">
        <f t="shared" si="61"/>
        <v/>
      </c>
      <c r="AV98" s="7">
        <f t="shared" si="53"/>
        <v>0</v>
      </c>
      <c r="AW98" s="7" t="str">
        <f t="shared" si="54"/>
        <v/>
      </c>
      <c r="AZ98" s="4" t="str">
        <f>IF(個人申込!I98="","",VALUE(1))</f>
        <v/>
      </c>
    </row>
    <row r="99" spans="1:52" ht="17.25" customHeight="1" x14ac:dyDescent="0.15">
      <c r="A99" s="47" t="str">
        <f t="shared" si="55"/>
        <v/>
      </c>
      <c r="B99" s="102"/>
      <c r="C99" s="99"/>
      <c r="D99" s="99"/>
      <c r="E99" s="99"/>
      <c r="F99" s="99"/>
      <c r="G99" s="66"/>
      <c r="H99" s="103"/>
      <c r="I99" s="145"/>
      <c r="J99" s="66"/>
      <c r="K99" s="103"/>
      <c r="L99" s="145"/>
      <c r="M99" s="66"/>
      <c r="N99" s="103"/>
      <c r="O99" s="109" t="str">
        <f t="shared" si="39"/>
        <v/>
      </c>
      <c r="P99" s="112" t="str">
        <f>IF(ISERROR(VLOOKUP(AM99,AP$7:$AU$42,6,0)),"",VLOOKUP(AM99,AP$7:$AU$42,6,0))</f>
        <v/>
      </c>
      <c r="Q99" s="112" t="str">
        <f>IF(ISERROR(VLOOKUP(AM99,AP$7:$AQ$42,2,0)),"",VLOOKUP(AM99,AP$7:$AQ$42,2,0))</f>
        <v/>
      </c>
      <c r="R99" s="96"/>
      <c r="S99" s="4">
        <f t="shared" si="56"/>
        <v>0</v>
      </c>
      <c r="T99" s="4">
        <f t="shared" si="62"/>
        <v>0</v>
      </c>
      <c r="U99" s="4" t="str">
        <f t="shared" si="63"/>
        <v/>
      </c>
      <c r="V99" s="4" t="str">
        <f t="shared" si="40"/>
        <v/>
      </c>
      <c r="W99" s="13">
        <f t="shared" si="57"/>
        <v>0</v>
      </c>
      <c r="X99" s="4" t="str">
        <f>IF(ISERROR(VLOOKUP(AM99,AP$7:$AU$42,5,0)),"",VLOOKUP(AM99,AP$7:$AU$42,5,0))</f>
        <v/>
      </c>
      <c r="Y99" s="4">
        <v>5</v>
      </c>
      <c r="Z99" s="4" t="str">
        <f t="shared" si="58"/>
        <v xml:space="preserve"> </v>
      </c>
      <c r="AA99" s="4" t="str">
        <f t="shared" si="41"/>
        <v/>
      </c>
      <c r="AB99" s="4" t="str">
        <f t="shared" si="42"/>
        <v/>
      </c>
      <c r="AC99" s="4" t="str">
        <f t="shared" si="43"/>
        <v/>
      </c>
      <c r="AD99" s="4" t="str">
        <f t="shared" si="44"/>
        <v/>
      </c>
      <c r="AE99" s="4" t="str">
        <f t="shared" si="45"/>
        <v/>
      </c>
      <c r="AF99" s="4" t="str">
        <f t="shared" si="46"/>
        <v/>
      </c>
      <c r="AG99" s="4" t="str">
        <f t="shared" si="47"/>
        <v>999:99.99</v>
      </c>
      <c r="AH99" s="4" t="str">
        <f t="shared" si="48"/>
        <v>999:99.99</v>
      </c>
      <c r="AI99" s="4" t="str">
        <f t="shared" si="49"/>
        <v>999:99.99</v>
      </c>
      <c r="AJ99" s="4">
        <f t="shared" si="59"/>
        <v>0</v>
      </c>
      <c r="AK99" s="4">
        <f t="shared" si="50"/>
        <v>0</v>
      </c>
      <c r="AL99" s="4">
        <f t="shared" si="51"/>
        <v>0</v>
      </c>
      <c r="AM99" s="4" t="str">
        <f t="shared" si="52"/>
        <v/>
      </c>
      <c r="AN99" s="4" t="str">
        <f t="shared" si="60"/>
        <v/>
      </c>
      <c r="AO99" s="4" t="str">
        <f t="shared" si="61"/>
        <v/>
      </c>
      <c r="AV99" s="7">
        <f t="shared" si="53"/>
        <v>0</v>
      </c>
      <c r="AW99" s="7" t="str">
        <f t="shared" si="54"/>
        <v/>
      </c>
      <c r="AZ99" s="4" t="str">
        <f>IF(個人申込!I99="","",VALUE(1))</f>
        <v/>
      </c>
    </row>
    <row r="100" spans="1:52" ht="17.25" customHeight="1" x14ac:dyDescent="0.15">
      <c r="A100" s="47" t="str">
        <f t="shared" si="55"/>
        <v/>
      </c>
      <c r="B100" s="102"/>
      <c r="C100" s="99"/>
      <c r="D100" s="99"/>
      <c r="E100" s="99"/>
      <c r="F100" s="99"/>
      <c r="G100" s="66"/>
      <c r="H100" s="103"/>
      <c r="I100" s="145"/>
      <c r="J100" s="66"/>
      <c r="K100" s="103"/>
      <c r="L100" s="145"/>
      <c r="M100" s="66"/>
      <c r="N100" s="103"/>
      <c r="O100" s="109" t="str">
        <f t="shared" si="39"/>
        <v/>
      </c>
      <c r="P100" s="112" t="str">
        <f>IF(ISERROR(VLOOKUP(AM100,AP$7:$AU$42,6,0)),"",VLOOKUP(AM100,AP$7:$AU$42,6,0))</f>
        <v/>
      </c>
      <c r="Q100" s="112" t="str">
        <f>IF(ISERROR(VLOOKUP(AM100,AP$7:$AQ$42,2,0)),"",VLOOKUP(AM100,AP$7:$AQ$42,2,0))</f>
        <v/>
      </c>
      <c r="R100" s="96"/>
      <c r="S100" s="4">
        <f t="shared" si="56"/>
        <v>0</v>
      </c>
      <c r="T100" s="4">
        <f t="shared" si="62"/>
        <v>0</v>
      </c>
      <c r="U100" s="4" t="str">
        <f t="shared" si="63"/>
        <v/>
      </c>
      <c r="V100" s="4" t="str">
        <f t="shared" si="40"/>
        <v/>
      </c>
      <c r="W100" s="13">
        <f t="shared" si="57"/>
        <v>0</v>
      </c>
      <c r="X100" s="4" t="str">
        <f>IF(ISERROR(VLOOKUP(AM100,AP$7:$AU$42,5,0)),"",VLOOKUP(AM100,AP$7:$AU$42,5,0))</f>
        <v/>
      </c>
      <c r="Y100" s="4">
        <v>5</v>
      </c>
      <c r="Z100" s="4" t="str">
        <f t="shared" si="58"/>
        <v xml:space="preserve"> </v>
      </c>
      <c r="AA100" s="4" t="str">
        <f t="shared" si="41"/>
        <v/>
      </c>
      <c r="AB100" s="4" t="str">
        <f t="shared" si="42"/>
        <v/>
      </c>
      <c r="AC100" s="4" t="str">
        <f t="shared" si="43"/>
        <v/>
      </c>
      <c r="AD100" s="4" t="str">
        <f t="shared" si="44"/>
        <v/>
      </c>
      <c r="AE100" s="4" t="str">
        <f t="shared" si="45"/>
        <v/>
      </c>
      <c r="AF100" s="4" t="str">
        <f t="shared" si="46"/>
        <v/>
      </c>
      <c r="AG100" s="4" t="str">
        <f t="shared" si="47"/>
        <v>999:99.99</v>
      </c>
      <c r="AH100" s="4" t="str">
        <f t="shared" si="48"/>
        <v>999:99.99</v>
      </c>
      <c r="AI100" s="4" t="str">
        <f t="shared" si="49"/>
        <v>999:99.99</v>
      </c>
      <c r="AJ100" s="4">
        <f t="shared" si="59"/>
        <v>0</v>
      </c>
      <c r="AK100" s="4">
        <f t="shared" si="50"/>
        <v>0</v>
      </c>
      <c r="AL100" s="4">
        <f t="shared" si="51"/>
        <v>0</v>
      </c>
      <c r="AM100" s="4" t="str">
        <f t="shared" si="52"/>
        <v/>
      </c>
      <c r="AN100" s="4" t="str">
        <f t="shared" si="60"/>
        <v/>
      </c>
      <c r="AO100" s="4" t="str">
        <f t="shared" si="61"/>
        <v/>
      </c>
      <c r="AV100" s="7">
        <f t="shared" si="53"/>
        <v>0</v>
      </c>
      <c r="AW100" s="7" t="str">
        <f t="shared" si="54"/>
        <v/>
      </c>
      <c r="AZ100" s="4" t="str">
        <f>IF(個人申込!I100="","",VALUE(1))</f>
        <v/>
      </c>
    </row>
    <row r="101" spans="1:52" ht="17.25" customHeight="1" x14ac:dyDescent="0.15">
      <c r="A101" s="47" t="str">
        <f t="shared" si="55"/>
        <v/>
      </c>
      <c r="B101" s="102"/>
      <c r="C101" s="99"/>
      <c r="D101" s="99"/>
      <c r="E101" s="99"/>
      <c r="F101" s="99"/>
      <c r="G101" s="66"/>
      <c r="H101" s="103"/>
      <c r="I101" s="145"/>
      <c r="J101" s="66"/>
      <c r="K101" s="103"/>
      <c r="L101" s="145"/>
      <c r="M101" s="66"/>
      <c r="N101" s="103"/>
      <c r="O101" s="109" t="str">
        <f t="shared" ref="O101:O128" si="64">IF(B101="","",DATEDIF(B101,$V$1,"Y") )</f>
        <v/>
      </c>
      <c r="P101" s="112" t="str">
        <f>IF(ISERROR(VLOOKUP(AM101,AP$7:$AU$42,6,0)),"",VLOOKUP(AM101,AP$7:$AU$42,6,0))</f>
        <v/>
      </c>
      <c r="Q101" s="112" t="str">
        <f>IF(ISERROR(VLOOKUP(AM101,AP$7:$AQ$42,2,0)),"",VLOOKUP(AM101,AP$7:$AQ$42,2,0))</f>
        <v/>
      </c>
      <c r="R101" s="96"/>
      <c r="S101" s="4">
        <f t="shared" si="56"/>
        <v>0</v>
      </c>
      <c r="T101" s="4">
        <f t="shared" si="62"/>
        <v>0</v>
      </c>
      <c r="U101" s="4" t="str">
        <f t="shared" si="63"/>
        <v/>
      </c>
      <c r="V101" s="4" t="str">
        <f t="shared" si="40"/>
        <v/>
      </c>
      <c r="W101" s="13">
        <f t="shared" si="57"/>
        <v>0</v>
      </c>
      <c r="X101" s="4" t="str">
        <f>IF(ISERROR(VLOOKUP(AM101,AP$7:$AU$42,5,0)),"",VLOOKUP(AM101,AP$7:$AU$42,5,0))</f>
        <v/>
      </c>
      <c r="Y101" s="4">
        <v>5</v>
      </c>
      <c r="Z101" s="4" t="str">
        <f t="shared" si="58"/>
        <v xml:space="preserve"> </v>
      </c>
      <c r="AA101" s="4" t="str">
        <f t="shared" ref="AA101:AA128" si="65">IF(G101="","",VLOOKUP(G101,$AV$9:$AW$21,2,0))</f>
        <v/>
      </c>
      <c r="AB101" s="4" t="str">
        <f t="shared" ref="AB101:AB128" si="66">IF(J101="","",VLOOKUP(J101,$AV$9:$AW$21,2,0))</f>
        <v/>
      </c>
      <c r="AC101" s="4" t="str">
        <f t="shared" ref="AC101:AC128" si="67">IF(M101="","",VLOOKUP(M101,$AV$9:$AW$21,2,0))</f>
        <v/>
      </c>
      <c r="AD101" s="4" t="str">
        <f t="shared" ref="AD101:AD128" si="68">IF(G101="","",VALUE(LEFT(G101,3)))</f>
        <v/>
      </c>
      <c r="AE101" s="4" t="str">
        <f t="shared" ref="AE101:AE128" si="69">IF(J101="","",VALUE(LEFT(J101,3)))</f>
        <v/>
      </c>
      <c r="AF101" s="4" t="str">
        <f t="shared" ref="AF101:AF128" si="70">IF(M101="","",VALUE(LEFT(M101,3)))</f>
        <v/>
      </c>
      <c r="AG101" s="4" t="str">
        <f t="shared" ref="AG101:AG128" si="71">IF(H101="","999:99.99"," "&amp;LEFT(RIGHT("  "&amp;TEXT(H101,"0.00"),7),2)&amp;":"&amp;RIGHT(TEXT(H101,"0.00"),5))</f>
        <v>999:99.99</v>
      </c>
      <c r="AH101" s="4" t="str">
        <f t="shared" ref="AH101:AH128" si="72">IF(K101="","999:99.99"," "&amp;LEFT(RIGHT("  "&amp;TEXT(K101,"0.00"),7),2)&amp;":"&amp;RIGHT(TEXT(K101,"0.00"),5))</f>
        <v>999:99.99</v>
      </c>
      <c r="AI101" s="4" t="str">
        <f t="shared" ref="AI101:AI128" si="73">IF(N101="","999:99.99"," "&amp;LEFT(RIGHT("  "&amp;TEXT(N101,"0.00"),7),2)&amp;":"&amp;RIGHT(TEXT(N101,"0.00"),5))</f>
        <v>999:99.99</v>
      </c>
      <c r="AJ101" s="4">
        <f t="shared" si="59"/>
        <v>0</v>
      </c>
      <c r="AK101" s="4">
        <f t="shared" ref="AK101:AK128" si="74">IF(J101="",0,IF(OR(J101=G101,J101=M101),1,0))</f>
        <v>0</v>
      </c>
      <c r="AL101" s="4">
        <f t="shared" ref="AL101:AL128" si="75">IF(M101="",0,IF(OR(M101=G101,M101=J101),1,0))</f>
        <v>0</v>
      </c>
      <c r="AM101" s="4" t="str">
        <f t="shared" ref="AM101:AM128" si="76">IF(B101="","",DATEDIF(B101,$V$2,"Y"))</f>
        <v/>
      </c>
      <c r="AN101" s="4" t="str">
        <f t="shared" si="60"/>
        <v/>
      </c>
      <c r="AO101" s="4" t="str">
        <f t="shared" si="61"/>
        <v/>
      </c>
      <c r="AV101" s="7">
        <f t="shared" ref="AV101:AV128" si="77">AV100+IF(V101="",0,1)</f>
        <v>0</v>
      </c>
      <c r="AW101" s="7" t="str">
        <f t="shared" ref="AW101:AW128" si="78">IF(V101="","",AV101)</f>
        <v/>
      </c>
      <c r="AZ101" s="4" t="str">
        <f>IF(個人申込!I101="","",VALUE(1))</f>
        <v/>
      </c>
    </row>
    <row r="102" spans="1:52" ht="17.25" customHeight="1" x14ac:dyDescent="0.15">
      <c r="A102" s="47" t="str">
        <f t="shared" si="55"/>
        <v/>
      </c>
      <c r="B102" s="102"/>
      <c r="C102" s="99"/>
      <c r="D102" s="99"/>
      <c r="E102" s="99"/>
      <c r="F102" s="99"/>
      <c r="G102" s="66"/>
      <c r="H102" s="103"/>
      <c r="I102" s="145"/>
      <c r="J102" s="66"/>
      <c r="K102" s="103"/>
      <c r="L102" s="145"/>
      <c r="M102" s="66"/>
      <c r="N102" s="103"/>
      <c r="O102" s="109" t="str">
        <f t="shared" si="64"/>
        <v/>
      </c>
      <c r="P102" s="112" t="str">
        <f>IF(ISERROR(VLOOKUP(AM102,AP$7:$AU$42,6,0)),"",VLOOKUP(AM102,AP$7:$AU$42,6,0))</f>
        <v/>
      </c>
      <c r="Q102" s="112" t="str">
        <f>IF(ISERROR(VLOOKUP(AM102,AP$7:$AQ$42,2,0)),"",VLOOKUP(AM102,AP$7:$AQ$42,2,0))</f>
        <v/>
      </c>
      <c r="R102" s="96"/>
      <c r="S102" s="4">
        <f t="shared" si="56"/>
        <v>0</v>
      </c>
      <c r="T102" s="4">
        <f>T101+IF(V102="",0,1)</f>
        <v>0</v>
      </c>
      <c r="U102" s="4" t="str">
        <f t="shared" si="13"/>
        <v/>
      </c>
      <c r="V102" s="4" t="str">
        <f t="shared" si="40"/>
        <v/>
      </c>
      <c r="W102" s="13">
        <f t="shared" si="57"/>
        <v>0</v>
      </c>
      <c r="X102" s="4" t="str">
        <f>IF(ISERROR(VLOOKUP(AM102,AP$7:$AU$42,5,0)),"",VLOOKUP(AM102,AP$7:$AU$42,5,0))</f>
        <v/>
      </c>
      <c r="Y102" s="4">
        <v>5</v>
      </c>
      <c r="Z102" s="4" t="str">
        <f t="shared" si="58"/>
        <v xml:space="preserve"> </v>
      </c>
      <c r="AA102" s="4" t="str">
        <f t="shared" si="65"/>
        <v/>
      </c>
      <c r="AB102" s="4" t="str">
        <f t="shared" si="66"/>
        <v/>
      </c>
      <c r="AC102" s="4" t="str">
        <f t="shared" si="67"/>
        <v/>
      </c>
      <c r="AD102" s="4" t="str">
        <f t="shared" si="68"/>
        <v/>
      </c>
      <c r="AE102" s="4" t="str">
        <f t="shared" si="69"/>
        <v/>
      </c>
      <c r="AF102" s="4" t="str">
        <f t="shared" si="70"/>
        <v/>
      </c>
      <c r="AG102" s="4" t="str">
        <f t="shared" si="71"/>
        <v>999:99.99</v>
      </c>
      <c r="AH102" s="4" t="str">
        <f t="shared" si="72"/>
        <v>999:99.99</v>
      </c>
      <c r="AI102" s="4" t="str">
        <f t="shared" si="73"/>
        <v>999:99.99</v>
      </c>
      <c r="AJ102" s="4">
        <f t="shared" si="59"/>
        <v>0</v>
      </c>
      <c r="AK102" s="4">
        <f t="shared" si="74"/>
        <v>0</v>
      </c>
      <c r="AL102" s="4">
        <f t="shared" si="75"/>
        <v>0</v>
      </c>
      <c r="AM102" s="4" t="str">
        <f t="shared" si="76"/>
        <v/>
      </c>
      <c r="AN102" s="4" t="str">
        <f t="shared" si="60"/>
        <v/>
      </c>
      <c r="AO102" s="4" t="str">
        <f t="shared" si="61"/>
        <v/>
      </c>
      <c r="AV102" s="7">
        <f t="shared" si="77"/>
        <v>0</v>
      </c>
      <c r="AW102" s="7" t="str">
        <f t="shared" si="78"/>
        <v/>
      </c>
      <c r="AZ102" s="4" t="str">
        <f>IF(個人申込!I102="","",VALUE(1))</f>
        <v/>
      </c>
    </row>
    <row r="103" spans="1:52" ht="17.25" customHeight="1" x14ac:dyDescent="0.15">
      <c r="A103" s="47" t="str">
        <f t="shared" si="55"/>
        <v/>
      </c>
      <c r="B103" s="102"/>
      <c r="C103" s="99"/>
      <c r="D103" s="99"/>
      <c r="E103" s="99"/>
      <c r="F103" s="99"/>
      <c r="G103" s="66"/>
      <c r="H103" s="103"/>
      <c r="I103" s="145"/>
      <c r="J103" s="66"/>
      <c r="K103" s="103"/>
      <c r="L103" s="145"/>
      <c r="M103" s="66"/>
      <c r="N103" s="103"/>
      <c r="O103" s="109" t="str">
        <f t="shared" si="64"/>
        <v/>
      </c>
      <c r="P103" s="112" t="str">
        <f>IF(ISERROR(VLOOKUP(AM103,AP$7:$AU$42,6,0)),"",VLOOKUP(AM103,AP$7:$AU$42,6,0))</f>
        <v/>
      </c>
      <c r="Q103" s="112" t="str">
        <f>IF(ISERROR(VLOOKUP(AM103,AP$7:$AQ$42,2,0)),"",VLOOKUP(AM103,AP$7:$AQ$42,2,0))</f>
        <v/>
      </c>
      <c r="R103" s="96"/>
      <c r="S103" s="4">
        <f t="shared" si="56"/>
        <v>0</v>
      </c>
      <c r="T103" s="4">
        <f t="shared" si="24"/>
        <v>0</v>
      </c>
      <c r="U103" s="4" t="str">
        <f t="shared" si="13"/>
        <v/>
      </c>
      <c r="V103" s="4" t="str">
        <f t="shared" si="40"/>
        <v/>
      </c>
      <c r="W103" s="13">
        <f t="shared" si="57"/>
        <v>0</v>
      </c>
      <c r="X103" s="4" t="str">
        <f>IF(ISERROR(VLOOKUP(AM103,AP$7:$AU$42,5,0)),"",VLOOKUP(AM103,AP$7:$AU$42,5,0))</f>
        <v/>
      </c>
      <c r="Y103" s="4">
        <v>5</v>
      </c>
      <c r="Z103" s="4" t="str">
        <f t="shared" si="58"/>
        <v xml:space="preserve"> </v>
      </c>
      <c r="AA103" s="4" t="str">
        <f t="shared" si="65"/>
        <v/>
      </c>
      <c r="AB103" s="4" t="str">
        <f t="shared" si="66"/>
        <v/>
      </c>
      <c r="AC103" s="4" t="str">
        <f t="shared" si="67"/>
        <v/>
      </c>
      <c r="AD103" s="4" t="str">
        <f t="shared" si="68"/>
        <v/>
      </c>
      <c r="AE103" s="4" t="str">
        <f t="shared" si="69"/>
        <v/>
      </c>
      <c r="AF103" s="4" t="str">
        <f t="shared" si="70"/>
        <v/>
      </c>
      <c r="AG103" s="4" t="str">
        <f t="shared" si="71"/>
        <v>999:99.99</v>
      </c>
      <c r="AH103" s="4" t="str">
        <f t="shared" si="72"/>
        <v>999:99.99</v>
      </c>
      <c r="AI103" s="4" t="str">
        <f t="shared" si="73"/>
        <v>999:99.99</v>
      </c>
      <c r="AJ103" s="4">
        <f t="shared" si="59"/>
        <v>0</v>
      </c>
      <c r="AK103" s="4">
        <f t="shared" si="74"/>
        <v>0</v>
      </c>
      <c r="AL103" s="4">
        <f t="shared" si="75"/>
        <v>0</v>
      </c>
      <c r="AM103" s="4" t="str">
        <f t="shared" si="76"/>
        <v/>
      </c>
      <c r="AN103" s="4" t="str">
        <f t="shared" si="60"/>
        <v/>
      </c>
      <c r="AO103" s="4" t="str">
        <f t="shared" si="61"/>
        <v/>
      </c>
      <c r="AV103" s="7">
        <f t="shared" si="77"/>
        <v>0</v>
      </c>
      <c r="AW103" s="7" t="str">
        <f t="shared" si="78"/>
        <v/>
      </c>
      <c r="AZ103" s="4" t="str">
        <f>IF(個人申込!I103="","",VALUE(1))</f>
        <v/>
      </c>
    </row>
    <row r="104" spans="1:52" ht="17.25" customHeight="1" x14ac:dyDescent="0.15">
      <c r="A104" s="47" t="str">
        <f t="shared" si="55"/>
        <v/>
      </c>
      <c r="B104" s="102"/>
      <c r="C104" s="99"/>
      <c r="D104" s="99"/>
      <c r="E104" s="99"/>
      <c r="F104" s="99"/>
      <c r="G104" s="66"/>
      <c r="H104" s="103"/>
      <c r="I104" s="145"/>
      <c r="J104" s="66"/>
      <c r="K104" s="103"/>
      <c r="L104" s="145"/>
      <c r="M104" s="66"/>
      <c r="N104" s="103"/>
      <c r="O104" s="109" t="str">
        <f t="shared" si="64"/>
        <v/>
      </c>
      <c r="P104" s="112" t="str">
        <f>IF(ISERROR(VLOOKUP(AM104,AP$7:$AU$42,6,0)),"",VLOOKUP(AM104,AP$7:$AU$42,6,0))</f>
        <v/>
      </c>
      <c r="Q104" s="112" t="str">
        <f>IF(ISERROR(VLOOKUP(AM104,AP$7:$AQ$42,2,0)),"",VLOOKUP(AM104,AP$7:$AQ$42,2,0))</f>
        <v/>
      </c>
      <c r="R104" s="96"/>
      <c r="S104" s="4">
        <f t="shared" si="56"/>
        <v>0</v>
      </c>
      <c r="T104" s="4">
        <f t="shared" si="24"/>
        <v>0</v>
      </c>
      <c r="U104" s="4" t="str">
        <f t="shared" si="13"/>
        <v/>
      </c>
      <c r="V104" s="4" t="str">
        <f t="shared" si="40"/>
        <v/>
      </c>
      <c r="W104" s="13">
        <f t="shared" si="57"/>
        <v>0</v>
      </c>
      <c r="X104" s="4" t="str">
        <f>IF(ISERROR(VLOOKUP(AM104,AP$7:$AU$42,5,0)),"",VLOOKUP(AM104,AP$7:$AU$42,5,0))</f>
        <v/>
      </c>
      <c r="Y104" s="4">
        <v>5</v>
      </c>
      <c r="Z104" s="4" t="str">
        <f t="shared" si="58"/>
        <v xml:space="preserve"> </v>
      </c>
      <c r="AA104" s="4" t="str">
        <f t="shared" si="65"/>
        <v/>
      </c>
      <c r="AB104" s="4" t="str">
        <f t="shared" si="66"/>
        <v/>
      </c>
      <c r="AC104" s="4" t="str">
        <f t="shared" si="67"/>
        <v/>
      </c>
      <c r="AD104" s="4" t="str">
        <f t="shared" si="68"/>
        <v/>
      </c>
      <c r="AE104" s="4" t="str">
        <f t="shared" si="69"/>
        <v/>
      </c>
      <c r="AF104" s="4" t="str">
        <f t="shared" si="70"/>
        <v/>
      </c>
      <c r="AG104" s="4" t="str">
        <f t="shared" si="71"/>
        <v>999:99.99</v>
      </c>
      <c r="AH104" s="4" t="str">
        <f t="shared" si="72"/>
        <v>999:99.99</v>
      </c>
      <c r="AI104" s="4" t="str">
        <f t="shared" si="73"/>
        <v>999:99.99</v>
      </c>
      <c r="AJ104" s="4">
        <f t="shared" si="59"/>
        <v>0</v>
      </c>
      <c r="AK104" s="4">
        <f t="shared" si="74"/>
        <v>0</v>
      </c>
      <c r="AL104" s="4">
        <f t="shared" si="75"/>
        <v>0</v>
      </c>
      <c r="AM104" s="4" t="str">
        <f t="shared" si="76"/>
        <v/>
      </c>
      <c r="AN104" s="4" t="str">
        <f t="shared" si="60"/>
        <v/>
      </c>
      <c r="AO104" s="4" t="str">
        <f t="shared" si="61"/>
        <v/>
      </c>
      <c r="AV104" s="7">
        <f t="shared" si="77"/>
        <v>0</v>
      </c>
      <c r="AW104" s="7" t="str">
        <f t="shared" si="78"/>
        <v/>
      </c>
      <c r="AZ104" s="4" t="str">
        <f>IF(個人申込!I104="","",VALUE(1))</f>
        <v/>
      </c>
    </row>
    <row r="105" spans="1:52" ht="17.25" customHeight="1" x14ac:dyDescent="0.15">
      <c r="A105" s="47" t="str">
        <f t="shared" si="55"/>
        <v/>
      </c>
      <c r="B105" s="102"/>
      <c r="C105" s="99"/>
      <c r="D105" s="99"/>
      <c r="E105" s="99"/>
      <c r="F105" s="99"/>
      <c r="G105" s="66"/>
      <c r="H105" s="103"/>
      <c r="I105" s="145"/>
      <c r="J105" s="66"/>
      <c r="K105" s="103"/>
      <c r="L105" s="145"/>
      <c r="M105" s="66"/>
      <c r="N105" s="103"/>
      <c r="O105" s="109" t="str">
        <f t="shared" si="64"/>
        <v/>
      </c>
      <c r="P105" s="112" t="str">
        <f>IF(ISERROR(VLOOKUP(AM105,AP$7:$AU$42,6,0)),"",VLOOKUP(AM105,AP$7:$AU$42,6,0))</f>
        <v/>
      </c>
      <c r="Q105" s="112" t="str">
        <f>IF(ISERROR(VLOOKUP(AM105,AP$7:$AQ$42,2,0)),"",VLOOKUP(AM105,AP$7:$AQ$42,2,0))</f>
        <v/>
      </c>
      <c r="R105" s="96"/>
      <c r="S105" s="4">
        <f t="shared" si="56"/>
        <v>0</v>
      </c>
      <c r="T105" s="4">
        <f t="shared" si="24"/>
        <v>0</v>
      </c>
      <c r="U105" s="4" t="str">
        <f t="shared" si="13"/>
        <v/>
      </c>
      <c r="V105" s="4" t="str">
        <f t="shared" si="40"/>
        <v/>
      </c>
      <c r="W105" s="13">
        <f t="shared" si="57"/>
        <v>0</v>
      </c>
      <c r="X105" s="4" t="str">
        <f>IF(ISERROR(VLOOKUP(AM105,AP$7:$AU$42,5,0)),"",VLOOKUP(AM105,AP$7:$AU$42,5,0))</f>
        <v/>
      </c>
      <c r="Y105" s="4">
        <v>5</v>
      </c>
      <c r="Z105" s="4" t="str">
        <f t="shared" si="58"/>
        <v xml:space="preserve"> </v>
      </c>
      <c r="AA105" s="4" t="str">
        <f t="shared" si="65"/>
        <v/>
      </c>
      <c r="AB105" s="4" t="str">
        <f t="shared" si="66"/>
        <v/>
      </c>
      <c r="AC105" s="4" t="str">
        <f t="shared" si="67"/>
        <v/>
      </c>
      <c r="AD105" s="4" t="str">
        <f t="shared" si="68"/>
        <v/>
      </c>
      <c r="AE105" s="4" t="str">
        <f t="shared" si="69"/>
        <v/>
      </c>
      <c r="AF105" s="4" t="str">
        <f t="shared" si="70"/>
        <v/>
      </c>
      <c r="AG105" s="4" t="str">
        <f t="shared" si="71"/>
        <v>999:99.99</v>
      </c>
      <c r="AH105" s="4" t="str">
        <f t="shared" si="72"/>
        <v>999:99.99</v>
      </c>
      <c r="AI105" s="4" t="str">
        <f t="shared" si="73"/>
        <v>999:99.99</v>
      </c>
      <c r="AJ105" s="4">
        <f t="shared" si="59"/>
        <v>0</v>
      </c>
      <c r="AK105" s="4">
        <f t="shared" si="74"/>
        <v>0</v>
      </c>
      <c r="AL105" s="4">
        <f t="shared" si="75"/>
        <v>0</v>
      </c>
      <c r="AM105" s="4" t="str">
        <f t="shared" si="76"/>
        <v/>
      </c>
      <c r="AN105" s="4" t="str">
        <f t="shared" si="60"/>
        <v/>
      </c>
      <c r="AO105" s="4" t="str">
        <f t="shared" si="61"/>
        <v/>
      </c>
      <c r="AV105" s="7">
        <f t="shared" si="77"/>
        <v>0</v>
      </c>
      <c r="AW105" s="7" t="str">
        <f t="shared" si="78"/>
        <v/>
      </c>
      <c r="AZ105" s="4" t="str">
        <f>IF(個人申込!I105="","",VALUE(1))</f>
        <v/>
      </c>
    </row>
    <row r="106" spans="1:52" ht="17.25" customHeight="1" x14ac:dyDescent="0.15">
      <c r="A106" s="47" t="str">
        <f t="shared" si="55"/>
        <v/>
      </c>
      <c r="B106" s="102"/>
      <c r="C106" s="99"/>
      <c r="D106" s="99"/>
      <c r="E106" s="99"/>
      <c r="F106" s="99"/>
      <c r="G106" s="66"/>
      <c r="H106" s="103"/>
      <c r="I106" s="145"/>
      <c r="J106" s="66"/>
      <c r="K106" s="103"/>
      <c r="L106" s="145"/>
      <c r="M106" s="66"/>
      <c r="N106" s="103"/>
      <c r="O106" s="109" t="str">
        <f t="shared" si="64"/>
        <v/>
      </c>
      <c r="P106" s="112" t="str">
        <f>IF(ISERROR(VLOOKUP(AM106,AP$7:$AU$42,6,0)),"",VLOOKUP(AM106,AP$7:$AU$42,6,0))</f>
        <v/>
      </c>
      <c r="Q106" s="112" t="str">
        <f>IF(ISERROR(VLOOKUP(AM106,AP$7:$AQ$42,2,0)),"",VLOOKUP(AM106,AP$7:$AQ$42,2,0))</f>
        <v/>
      </c>
      <c r="R106" s="96"/>
      <c r="S106" s="4">
        <f t="shared" si="56"/>
        <v>0</v>
      </c>
      <c r="T106" s="4">
        <f t="shared" si="24"/>
        <v>0</v>
      </c>
      <c r="U106" s="4" t="str">
        <f t="shared" si="13"/>
        <v/>
      </c>
      <c r="V106" s="4" t="str">
        <f t="shared" si="40"/>
        <v/>
      </c>
      <c r="W106" s="13">
        <f t="shared" si="57"/>
        <v>0</v>
      </c>
      <c r="X106" s="4" t="str">
        <f>IF(ISERROR(VLOOKUP(AM106,AP$7:$AU$42,5,0)),"",VLOOKUP(AM106,AP$7:$AU$42,5,0))</f>
        <v/>
      </c>
      <c r="Y106" s="4">
        <v>5</v>
      </c>
      <c r="Z106" s="4" t="str">
        <f t="shared" si="58"/>
        <v xml:space="preserve"> </v>
      </c>
      <c r="AA106" s="4" t="str">
        <f t="shared" si="65"/>
        <v/>
      </c>
      <c r="AB106" s="4" t="str">
        <f t="shared" si="66"/>
        <v/>
      </c>
      <c r="AC106" s="4" t="str">
        <f t="shared" si="67"/>
        <v/>
      </c>
      <c r="AD106" s="4" t="str">
        <f t="shared" si="68"/>
        <v/>
      </c>
      <c r="AE106" s="4" t="str">
        <f t="shared" si="69"/>
        <v/>
      </c>
      <c r="AF106" s="4" t="str">
        <f t="shared" si="70"/>
        <v/>
      </c>
      <c r="AG106" s="4" t="str">
        <f t="shared" si="71"/>
        <v>999:99.99</v>
      </c>
      <c r="AH106" s="4" t="str">
        <f t="shared" si="72"/>
        <v>999:99.99</v>
      </c>
      <c r="AI106" s="4" t="str">
        <f t="shared" si="73"/>
        <v>999:99.99</v>
      </c>
      <c r="AJ106" s="4">
        <f t="shared" si="59"/>
        <v>0</v>
      </c>
      <c r="AK106" s="4">
        <f t="shared" si="74"/>
        <v>0</v>
      </c>
      <c r="AL106" s="4">
        <f t="shared" si="75"/>
        <v>0</v>
      </c>
      <c r="AM106" s="4" t="str">
        <f t="shared" si="76"/>
        <v/>
      </c>
      <c r="AN106" s="4" t="str">
        <f t="shared" si="60"/>
        <v/>
      </c>
      <c r="AO106" s="4" t="str">
        <f t="shared" si="61"/>
        <v/>
      </c>
      <c r="AV106" s="7">
        <f t="shared" si="77"/>
        <v>0</v>
      </c>
      <c r="AW106" s="7" t="str">
        <f t="shared" si="78"/>
        <v/>
      </c>
      <c r="AZ106" s="4" t="str">
        <f>IF(個人申込!I106="","",VALUE(1))</f>
        <v/>
      </c>
    </row>
    <row r="107" spans="1:52" ht="17.25" customHeight="1" x14ac:dyDescent="0.15">
      <c r="A107" s="47" t="str">
        <f t="shared" si="55"/>
        <v/>
      </c>
      <c r="B107" s="102"/>
      <c r="C107" s="99"/>
      <c r="D107" s="99"/>
      <c r="E107" s="99"/>
      <c r="F107" s="99"/>
      <c r="G107" s="66"/>
      <c r="H107" s="103"/>
      <c r="I107" s="145"/>
      <c r="J107" s="66"/>
      <c r="K107" s="103"/>
      <c r="L107" s="145"/>
      <c r="M107" s="66"/>
      <c r="N107" s="103"/>
      <c r="O107" s="109" t="str">
        <f t="shared" si="64"/>
        <v/>
      </c>
      <c r="P107" s="112" t="str">
        <f>IF(ISERROR(VLOOKUP(AM107,AP$7:$AU$42,6,0)),"",VLOOKUP(AM107,AP$7:$AU$42,6,0))</f>
        <v/>
      </c>
      <c r="Q107" s="112" t="str">
        <f>IF(ISERROR(VLOOKUP(AM107,AP$7:$AQ$42,2,0)),"",VLOOKUP(AM107,AP$7:$AQ$42,2,0))</f>
        <v/>
      </c>
      <c r="R107" s="96"/>
      <c r="S107" s="4">
        <f t="shared" si="56"/>
        <v>0</v>
      </c>
      <c r="T107" s="4">
        <f t="shared" ref="T107:T128" si="79">T106+IF(V107="",0,1)</f>
        <v>0</v>
      </c>
      <c r="U107" s="4" t="str">
        <f t="shared" si="13"/>
        <v/>
      </c>
      <c r="V107" s="4" t="str">
        <f t="shared" si="40"/>
        <v/>
      </c>
      <c r="W107" s="13">
        <f t="shared" si="57"/>
        <v>0</v>
      </c>
      <c r="X107" s="4" t="str">
        <f>IF(ISERROR(VLOOKUP(AM107,AP$7:$AU$42,5,0)),"",VLOOKUP(AM107,AP$7:$AU$42,5,0))</f>
        <v/>
      </c>
      <c r="Y107" s="4">
        <v>5</v>
      </c>
      <c r="Z107" s="4" t="str">
        <f t="shared" si="58"/>
        <v xml:space="preserve"> </v>
      </c>
      <c r="AA107" s="4" t="str">
        <f t="shared" si="65"/>
        <v/>
      </c>
      <c r="AB107" s="4" t="str">
        <f t="shared" si="66"/>
        <v/>
      </c>
      <c r="AC107" s="4" t="str">
        <f t="shared" si="67"/>
        <v/>
      </c>
      <c r="AD107" s="4" t="str">
        <f t="shared" si="68"/>
        <v/>
      </c>
      <c r="AE107" s="4" t="str">
        <f t="shared" si="69"/>
        <v/>
      </c>
      <c r="AF107" s="4" t="str">
        <f t="shared" si="70"/>
        <v/>
      </c>
      <c r="AG107" s="4" t="str">
        <f t="shared" si="71"/>
        <v>999:99.99</v>
      </c>
      <c r="AH107" s="4" t="str">
        <f t="shared" si="72"/>
        <v>999:99.99</v>
      </c>
      <c r="AI107" s="4" t="str">
        <f t="shared" si="73"/>
        <v>999:99.99</v>
      </c>
      <c r="AJ107" s="4">
        <f t="shared" si="59"/>
        <v>0</v>
      </c>
      <c r="AK107" s="4">
        <f t="shared" si="74"/>
        <v>0</v>
      </c>
      <c r="AL107" s="4">
        <f t="shared" si="75"/>
        <v>0</v>
      </c>
      <c r="AM107" s="4" t="str">
        <f t="shared" si="76"/>
        <v/>
      </c>
      <c r="AN107" s="4" t="str">
        <f t="shared" si="60"/>
        <v/>
      </c>
      <c r="AO107" s="4" t="str">
        <f t="shared" si="61"/>
        <v/>
      </c>
      <c r="AV107" s="7">
        <f t="shared" si="77"/>
        <v>0</v>
      </c>
      <c r="AW107" s="7" t="str">
        <f t="shared" si="78"/>
        <v/>
      </c>
      <c r="AZ107" s="4" t="str">
        <f>IF(個人申込!I107="","",VALUE(1))</f>
        <v/>
      </c>
    </row>
    <row r="108" spans="1:52" ht="17.25" customHeight="1" x14ac:dyDescent="0.15">
      <c r="A108" s="47" t="str">
        <f t="shared" si="55"/>
        <v/>
      </c>
      <c r="B108" s="102"/>
      <c r="C108" s="99"/>
      <c r="D108" s="99"/>
      <c r="E108" s="99"/>
      <c r="F108" s="99"/>
      <c r="G108" s="66"/>
      <c r="H108" s="103"/>
      <c r="I108" s="145"/>
      <c r="J108" s="66"/>
      <c r="K108" s="103"/>
      <c r="L108" s="145"/>
      <c r="M108" s="66"/>
      <c r="N108" s="103"/>
      <c r="O108" s="109" t="str">
        <f t="shared" si="64"/>
        <v/>
      </c>
      <c r="P108" s="112" t="str">
        <f>IF(ISERROR(VLOOKUP(AM108,AP$7:$AU$42,6,0)),"",VLOOKUP(AM108,AP$7:$AU$42,6,0))</f>
        <v/>
      </c>
      <c r="Q108" s="112" t="str">
        <f>IF(ISERROR(VLOOKUP(AM108,AP$7:$AQ$42,2,0)),"",VLOOKUP(AM108,AP$7:$AQ$42,2,0))</f>
        <v/>
      </c>
      <c r="R108" s="96"/>
      <c r="S108" s="4">
        <f t="shared" si="56"/>
        <v>0</v>
      </c>
      <c r="T108" s="4">
        <f t="shared" si="79"/>
        <v>0</v>
      </c>
      <c r="U108" s="4" t="str">
        <f t="shared" si="13"/>
        <v/>
      </c>
      <c r="V108" s="4" t="str">
        <f t="shared" si="40"/>
        <v/>
      </c>
      <c r="W108" s="13">
        <f t="shared" si="57"/>
        <v>0</v>
      </c>
      <c r="X108" s="4" t="str">
        <f>IF(ISERROR(VLOOKUP(AM108,AP$7:$AU$42,5,0)),"",VLOOKUP(AM108,AP$7:$AU$42,5,0))</f>
        <v/>
      </c>
      <c r="Y108" s="4">
        <v>5</v>
      </c>
      <c r="Z108" s="4" t="str">
        <f t="shared" si="58"/>
        <v xml:space="preserve"> </v>
      </c>
      <c r="AA108" s="4" t="str">
        <f t="shared" si="65"/>
        <v/>
      </c>
      <c r="AB108" s="4" t="str">
        <f t="shared" si="66"/>
        <v/>
      </c>
      <c r="AC108" s="4" t="str">
        <f t="shared" si="67"/>
        <v/>
      </c>
      <c r="AD108" s="4" t="str">
        <f t="shared" si="68"/>
        <v/>
      </c>
      <c r="AE108" s="4" t="str">
        <f t="shared" si="69"/>
        <v/>
      </c>
      <c r="AF108" s="4" t="str">
        <f t="shared" si="70"/>
        <v/>
      </c>
      <c r="AG108" s="4" t="str">
        <f t="shared" si="71"/>
        <v>999:99.99</v>
      </c>
      <c r="AH108" s="4" t="str">
        <f t="shared" si="72"/>
        <v>999:99.99</v>
      </c>
      <c r="AI108" s="4" t="str">
        <f t="shared" si="73"/>
        <v>999:99.99</v>
      </c>
      <c r="AJ108" s="4">
        <f t="shared" si="59"/>
        <v>0</v>
      </c>
      <c r="AK108" s="4">
        <f t="shared" si="74"/>
        <v>0</v>
      </c>
      <c r="AL108" s="4">
        <f t="shared" si="75"/>
        <v>0</v>
      </c>
      <c r="AM108" s="4" t="str">
        <f t="shared" si="76"/>
        <v/>
      </c>
      <c r="AN108" s="4" t="str">
        <f t="shared" si="60"/>
        <v/>
      </c>
      <c r="AO108" s="4" t="str">
        <f t="shared" si="61"/>
        <v/>
      </c>
      <c r="AV108" s="7">
        <f t="shared" si="77"/>
        <v>0</v>
      </c>
      <c r="AW108" s="7" t="str">
        <f t="shared" si="78"/>
        <v/>
      </c>
      <c r="AZ108" s="4" t="str">
        <f>IF(個人申込!I108="","",VALUE(1))</f>
        <v/>
      </c>
    </row>
    <row r="109" spans="1:52" ht="17.25" customHeight="1" x14ac:dyDescent="0.15">
      <c r="A109" s="47" t="str">
        <f t="shared" si="55"/>
        <v/>
      </c>
      <c r="B109" s="102"/>
      <c r="C109" s="99"/>
      <c r="D109" s="99"/>
      <c r="E109" s="99"/>
      <c r="F109" s="99"/>
      <c r="G109" s="66"/>
      <c r="H109" s="103"/>
      <c r="I109" s="145"/>
      <c r="J109" s="66"/>
      <c r="K109" s="103"/>
      <c r="L109" s="145"/>
      <c r="M109" s="66"/>
      <c r="N109" s="103"/>
      <c r="O109" s="109" t="str">
        <f t="shared" si="64"/>
        <v/>
      </c>
      <c r="P109" s="112" t="str">
        <f>IF(ISERROR(VLOOKUP(AM109,AP$7:$AU$42,6,0)),"",VLOOKUP(AM109,AP$7:$AU$42,6,0))</f>
        <v/>
      </c>
      <c r="Q109" s="112" t="str">
        <f>IF(ISERROR(VLOOKUP(AM109,AP$7:$AQ$42,2,0)),"",VLOOKUP(AM109,AP$7:$AQ$42,2,0))</f>
        <v/>
      </c>
      <c r="R109" s="96"/>
      <c r="S109" s="4">
        <f t="shared" si="56"/>
        <v>0</v>
      </c>
      <c r="T109" s="4">
        <f t="shared" si="79"/>
        <v>0</v>
      </c>
      <c r="U109" s="4" t="str">
        <f t="shared" si="13"/>
        <v/>
      </c>
      <c r="V109" s="4" t="str">
        <f t="shared" si="40"/>
        <v/>
      </c>
      <c r="W109" s="13">
        <f t="shared" si="57"/>
        <v>0</v>
      </c>
      <c r="X109" s="4" t="str">
        <f>IF(ISERROR(VLOOKUP(AM109,AP$7:$AU$42,5,0)),"",VLOOKUP(AM109,AP$7:$AU$42,5,0))</f>
        <v/>
      </c>
      <c r="Y109" s="4">
        <v>5</v>
      </c>
      <c r="Z109" s="4" t="str">
        <f t="shared" si="58"/>
        <v xml:space="preserve"> </v>
      </c>
      <c r="AA109" s="4" t="str">
        <f t="shared" si="65"/>
        <v/>
      </c>
      <c r="AB109" s="4" t="str">
        <f t="shared" si="66"/>
        <v/>
      </c>
      <c r="AC109" s="4" t="str">
        <f t="shared" si="67"/>
        <v/>
      </c>
      <c r="AD109" s="4" t="str">
        <f t="shared" si="68"/>
        <v/>
      </c>
      <c r="AE109" s="4" t="str">
        <f t="shared" si="69"/>
        <v/>
      </c>
      <c r="AF109" s="4" t="str">
        <f t="shared" si="70"/>
        <v/>
      </c>
      <c r="AG109" s="4" t="str">
        <f t="shared" si="71"/>
        <v>999:99.99</v>
      </c>
      <c r="AH109" s="4" t="str">
        <f t="shared" si="72"/>
        <v>999:99.99</v>
      </c>
      <c r="AI109" s="4" t="str">
        <f t="shared" si="73"/>
        <v>999:99.99</v>
      </c>
      <c r="AJ109" s="4">
        <f t="shared" si="59"/>
        <v>0</v>
      </c>
      <c r="AK109" s="4">
        <f t="shared" si="74"/>
        <v>0</v>
      </c>
      <c r="AL109" s="4">
        <f t="shared" si="75"/>
        <v>0</v>
      </c>
      <c r="AM109" s="4" t="str">
        <f t="shared" si="76"/>
        <v/>
      </c>
      <c r="AN109" s="4" t="str">
        <f t="shared" si="60"/>
        <v/>
      </c>
      <c r="AO109" s="4" t="str">
        <f t="shared" si="61"/>
        <v/>
      </c>
      <c r="AV109" s="7">
        <f t="shared" si="77"/>
        <v>0</v>
      </c>
      <c r="AW109" s="7" t="str">
        <f t="shared" si="78"/>
        <v/>
      </c>
      <c r="AZ109" s="4" t="str">
        <f>IF(個人申込!I109="","",VALUE(1))</f>
        <v/>
      </c>
    </row>
    <row r="110" spans="1:52" ht="17.25" customHeight="1" x14ac:dyDescent="0.15">
      <c r="A110" s="47" t="str">
        <f t="shared" si="55"/>
        <v/>
      </c>
      <c r="B110" s="102"/>
      <c r="C110" s="99"/>
      <c r="D110" s="99"/>
      <c r="E110" s="99"/>
      <c r="F110" s="99"/>
      <c r="G110" s="66"/>
      <c r="H110" s="103"/>
      <c r="I110" s="145"/>
      <c r="J110" s="66"/>
      <c r="K110" s="103"/>
      <c r="L110" s="145"/>
      <c r="M110" s="66"/>
      <c r="N110" s="103"/>
      <c r="O110" s="109" t="str">
        <f t="shared" si="64"/>
        <v/>
      </c>
      <c r="P110" s="112" t="str">
        <f>IF(ISERROR(VLOOKUP(AM110,AP$7:$AU$42,6,0)),"",VLOOKUP(AM110,AP$7:$AU$42,6,0))</f>
        <v/>
      </c>
      <c r="Q110" s="112" t="str">
        <f>IF(ISERROR(VLOOKUP(AM110,AP$7:$AQ$42,2,0)),"",VLOOKUP(AM110,AP$7:$AQ$42,2,0))</f>
        <v/>
      </c>
      <c r="R110" s="96"/>
      <c r="S110" s="4">
        <f t="shared" si="56"/>
        <v>0</v>
      </c>
      <c r="T110" s="4">
        <f t="shared" si="79"/>
        <v>0</v>
      </c>
      <c r="U110" s="4" t="str">
        <f t="shared" si="13"/>
        <v/>
      </c>
      <c r="V110" s="4" t="str">
        <f t="shared" si="40"/>
        <v/>
      </c>
      <c r="W110" s="13">
        <f t="shared" si="57"/>
        <v>0</v>
      </c>
      <c r="X110" s="4" t="str">
        <f>IF(ISERROR(VLOOKUP(AM110,AP$7:$AU$42,5,0)),"",VLOOKUP(AM110,AP$7:$AU$42,5,0))</f>
        <v/>
      </c>
      <c r="Y110" s="4">
        <v>5</v>
      </c>
      <c r="Z110" s="4" t="str">
        <f t="shared" si="58"/>
        <v xml:space="preserve"> </v>
      </c>
      <c r="AA110" s="4" t="str">
        <f t="shared" si="65"/>
        <v/>
      </c>
      <c r="AB110" s="4" t="str">
        <f t="shared" si="66"/>
        <v/>
      </c>
      <c r="AC110" s="4" t="str">
        <f t="shared" si="67"/>
        <v/>
      </c>
      <c r="AD110" s="4" t="str">
        <f t="shared" si="68"/>
        <v/>
      </c>
      <c r="AE110" s="4" t="str">
        <f t="shared" si="69"/>
        <v/>
      </c>
      <c r="AF110" s="4" t="str">
        <f t="shared" si="70"/>
        <v/>
      </c>
      <c r="AG110" s="4" t="str">
        <f t="shared" si="71"/>
        <v>999:99.99</v>
      </c>
      <c r="AH110" s="4" t="str">
        <f t="shared" si="72"/>
        <v>999:99.99</v>
      </c>
      <c r="AI110" s="4" t="str">
        <f t="shared" si="73"/>
        <v>999:99.99</v>
      </c>
      <c r="AJ110" s="4">
        <f t="shared" si="59"/>
        <v>0</v>
      </c>
      <c r="AK110" s="4">
        <f t="shared" si="74"/>
        <v>0</v>
      </c>
      <c r="AL110" s="4">
        <f t="shared" si="75"/>
        <v>0</v>
      </c>
      <c r="AM110" s="4" t="str">
        <f t="shared" si="76"/>
        <v/>
      </c>
      <c r="AN110" s="4" t="str">
        <f t="shared" si="60"/>
        <v/>
      </c>
      <c r="AO110" s="4" t="str">
        <f t="shared" si="61"/>
        <v/>
      </c>
      <c r="AV110" s="7">
        <f t="shared" si="77"/>
        <v>0</v>
      </c>
      <c r="AW110" s="7" t="str">
        <f t="shared" si="78"/>
        <v/>
      </c>
      <c r="AZ110" s="4" t="str">
        <f>IF(個人申込!I110="","",VALUE(1))</f>
        <v/>
      </c>
    </row>
    <row r="111" spans="1:52" ht="17.25" customHeight="1" x14ac:dyDescent="0.15">
      <c r="A111" s="47" t="str">
        <f t="shared" si="55"/>
        <v/>
      </c>
      <c r="B111" s="102"/>
      <c r="C111" s="99"/>
      <c r="D111" s="99"/>
      <c r="E111" s="99"/>
      <c r="F111" s="99"/>
      <c r="G111" s="66"/>
      <c r="H111" s="103"/>
      <c r="I111" s="145"/>
      <c r="J111" s="66"/>
      <c r="K111" s="103"/>
      <c r="L111" s="145"/>
      <c r="M111" s="66"/>
      <c r="N111" s="103"/>
      <c r="O111" s="109" t="str">
        <f t="shared" si="64"/>
        <v/>
      </c>
      <c r="P111" s="112" t="str">
        <f>IF(ISERROR(VLOOKUP(AM111,AP$7:$AU$42,6,0)),"",VLOOKUP(AM111,AP$7:$AU$42,6,0))</f>
        <v/>
      </c>
      <c r="Q111" s="112" t="str">
        <f>IF(ISERROR(VLOOKUP(AM111,AP$7:$AQ$42,2,0)),"",VLOOKUP(AM111,AP$7:$AQ$42,2,0))</f>
        <v/>
      </c>
      <c r="R111" s="96"/>
      <c r="S111" s="4">
        <f t="shared" si="56"/>
        <v>0</v>
      </c>
      <c r="T111" s="4">
        <f t="shared" si="79"/>
        <v>0</v>
      </c>
      <c r="U111" s="4" t="str">
        <f t="shared" si="13"/>
        <v/>
      </c>
      <c r="V111" s="4" t="str">
        <f t="shared" si="40"/>
        <v/>
      </c>
      <c r="W111" s="13">
        <f t="shared" si="57"/>
        <v>0</v>
      </c>
      <c r="X111" s="4" t="str">
        <f>IF(ISERROR(VLOOKUP(AM111,AP$7:$AU$42,5,0)),"",VLOOKUP(AM111,AP$7:$AU$42,5,0))</f>
        <v/>
      </c>
      <c r="Y111" s="4">
        <v>5</v>
      </c>
      <c r="Z111" s="4" t="str">
        <f t="shared" si="58"/>
        <v xml:space="preserve"> </v>
      </c>
      <c r="AA111" s="4" t="str">
        <f t="shared" si="65"/>
        <v/>
      </c>
      <c r="AB111" s="4" t="str">
        <f t="shared" si="66"/>
        <v/>
      </c>
      <c r="AC111" s="4" t="str">
        <f t="shared" si="67"/>
        <v/>
      </c>
      <c r="AD111" s="4" t="str">
        <f t="shared" si="68"/>
        <v/>
      </c>
      <c r="AE111" s="4" t="str">
        <f t="shared" si="69"/>
        <v/>
      </c>
      <c r="AF111" s="4" t="str">
        <f t="shared" si="70"/>
        <v/>
      </c>
      <c r="AG111" s="4" t="str">
        <f t="shared" si="71"/>
        <v>999:99.99</v>
      </c>
      <c r="AH111" s="4" t="str">
        <f t="shared" si="72"/>
        <v>999:99.99</v>
      </c>
      <c r="AI111" s="4" t="str">
        <f t="shared" si="73"/>
        <v>999:99.99</v>
      </c>
      <c r="AJ111" s="4">
        <f t="shared" si="59"/>
        <v>0</v>
      </c>
      <c r="AK111" s="4">
        <f t="shared" si="74"/>
        <v>0</v>
      </c>
      <c r="AL111" s="4">
        <f t="shared" si="75"/>
        <v>0</v>
      </c>
      <c r="AM111" s="4" t="str">
        <f t="shared" si="76"/>
        <v/>
      </c>
      <c r="AN111" s="4" t="str">
        <f t="shared" si="60"/>
        <v/>
      </c>
      <c r="AO111" s="4" t="str">
        <f t="shared" si="61"/>
        <v/>
      </c>
      <c r="AV111" s="7">
        <f t="shared" si="77"/>
        <v>0</v>
      </c>
      <c r="AW111" s="7" t="str">
        <f t="shared" si="78"/>
        <v/>
      </c>
      <c r="AZ111" s="4" t="str">
        <f>IF(個人申込!I111="","",VALUE(1))</f>
        <v/>
      </c>
    </row>
    <row r="112" spans="1:52" ht="17.25" customHeight="1" x14ac:dyDescent="0.15">
      <c r="A112" s="47" t="str">
        <f t="shared" si="55"/>
        <v/>
      </c>
      <c r="B112" s="102"/>
      <c r="C112" s="99"/>
      <c r="D112" s="99"/>
      <c r="E112" s="99"/>
      <c r="F112" s="99"/>
      <c r="G112" s="66"/>
      <c r="H112" s="103"/>
      <c r="I112" s="145"/>
      <c r="J112" s="66"/>
      <c r="K112" s="103"/>
      <c r="L112" s="145"/>
      <c r="M112" s="66"/>
      <c r="N112" s="103"/>
      <c r="O112" s="109" t="str">
        <f t="shared" si="64"/>
        <v/>
      </c>
      <c r="P112" s="112" t="str">
        <f>IF(ISERROR(VLOOKUP(AM112,AP$7:$AU$42,6,0)),"",VLOOKUP(AM112,AP$7:$AU$42,6,0))</f>
        <v/>
      </c>
      <c r="Q112" s="112" t="str">
        <f>IF(ISERROR(VLOOKUP(AM112,AP$7:$AQ$42,2,0)),"",VLOOKUP(AM112,AP$7:$AQ$42,2,0))</f>
        <v/>
      </c>
      <c r="R112" s="96"/>
      <c r="S112" s="4">
        <f t="shared" si="56"/>
        <v>0</v>
      </c>
      <c r="T112" s="4">
        <f t="shared" si="79"/>
        <v>0</v>
      </c>
      <c r="U112" s="4" t="str">
        <f t="shared" ref="U112:U128" si="80">IF(V112="","",T112)</f>
        <v/>
      </c>
      <c r="V112" s="4" t="str">
        <f t="shared" si="40"/>
        <v/>
      </c>
      <c r="W112" s="13">
        <f t="shared" si="57"/>
        <v>0</v>
      </c>
      <c r="X112" s="4" t="str">
        <f>IF(ISERROR(VLOOKUP(AM112,AP$7:$AU$42,5,0)),"",VLOOKUP(AM112,AP$7:$AU$42,5,0))</f>
        <v/>
      </c>
      <c r="Y112" s="4">
        <v>5</v>
      </c>
      <c r="Z112" s="4" t="str">
        <f t="shared" si="58"/>
        <v xml:space="preserve"> </v>
      </c>
      <c r="AA112" s="4" t="str">
        <f t="shared" si="65"/>
        <v/>
      </c>
      <c r="AB112" s="4" t="str">
        <f t="shared" si="66"/>
        <v/>
      </c>
      <c r="AC112" s="4" t="str">
        <f t="shared" si="67"/>
        <v/>
      </c>
      <c r="AD112" s="4" t="str">
        <f t="shared" si="68"/>
        <v/>
      </c>
      <c r="AE112" s="4" t="str">
        <f t="shared" si="69"/>
        <v/>
      </c>
      <c r="AF112" s="4" t="str">
        <f t="shared" si="70"/>
        <v/>
      </c>
      <c r="AG112" s="4" t="str">
        <f t="shared" si="71"/>
        <v>999:99.99</v>
      </c>
      <c r="AH112" s="4" t="str">
        <f t="shared" si="72"/>
        <v>999:99.99</v>
      </c>
      <c r="AI112" s="4" t="str">
        <f t="shared" si="73"/>
        <v>999:99.99</v>
      </c>
      <c r="AJ112" s="4">
        <f t="shared" si="59"/>
        <v>0</v>
      </c>
      <c r="AK112" s="4">
        <f t="shared" si="74"/>
        <v>0</v>
      </c>
      <c r="AL112" s="4">
        <f t="shared" si="75"/>
        <v>0</v>
      </c>
      <c r="AM112" s="4" t="str">
        <f t="shared" si="76"/>
        <v/>
      </c>
      <c r="AN112" s="4" t="str">
        <f t="shared" si="60"/>
        <v/>
      </c>
      <c r="AO112" s="4" t="str">
        <f t="shared" si="61"/>
        <v/>
      </c>
      <c r="AV112" s="7">
        <f t="shared" si="77"/>
        <v>0</v>
      </c>
      <c r="AW112" s="7" t="str">
        <f t="shared" si="78"/>
        <v/>
      </c>
      <c r="AZ112" s="4" t="str">
        <f>IF(個人申込!I112="","",VALUE(1))</f>
        <v/>
      </c>
    </row>
    <row r="113" spans="1:52" ht="17.25" customHeight="1" x14ac:dyDescent="0.15">
      <c r="A113" s="47" t="str">
        <f t="shared" si="55"/>
        <v/>
      </c>
      <c r="B113" s="102"/>
      <c r="C113" s="99"/>
      <c r="D113" s="99"/>
      <c r="E113" s="99"/>
      <c r="F113" s="99"/>
      <c r="G113" s="66"/>
      <c r="H113" s="103"/>
      <c r="I113" s="145"/>
      <c r="J113" s="66"/>
      <c r="K113" s="103"/>
      <c r="L113" s="145"/>
      <c r="M113" s="66"/>
      <c r="N113" s="103"/>
      <c r="O113" s="109" t="str">
        <f t="shared" si="64"/>
        <v/>
      </c>
      <c r="P113" s="112" t="str">
        <f>IF(ISERROR(VLOOKUP(AM113,AP$7:$AU$42,6,0)),"",VLOOKUP(AM113,AP$7:$AU$42,6,0))</f>
        <v/>
      </c>
      <c r="Q113" s="112" t="str">
        <f>IF(ISERROR(VLOOKUP(AM113,AP$7:$AQ$42,2,0)),"",VLOOKUP(AM113,AP$7:$AQ$42,2,0))</f>
        <v/>
      </c>
      <c r="R113" s="96"/>
      <c r="S113" s="4">
        <f t="shared" si="56"/>
        <v>0</v>
      </c>
      <c r="T113" s="4">
        <f t="shared" si="79"/>
        <v>0</v>
      </c>
      <c r="U113" s="4" t="str">
        <f t="shared" si="80"/>
        <v/>
      </c>
      <c r="V113" s="4" t="str">
        <f t="shared" si="40"/>
        <v/>
      </c>
      <c r="W113" s="13">
        <f t="shared" si="57"/>
        <v>0</v>
      </c>
      <c r="X113" s="4" t="str">
        <f>IF(ISERROR(VLOOKUP(AM113,AP$7:$AU$42,5,0)),"",VLOOKUP(AM113,AP$7:$AU$42,5,0))</f>
        <v/>
      </c>
      <c r="Y113" s="4">
        <v>5</v>
      </c>
      <c r="Z113" s="4" t="str">
        <f t="shared" si="58"/>
        <v xml:space="preserve"> </v>
      </c>
      <c r="AA113" s="4" t="str">
        <f t="shared" si="65"/>
        <v/>
      </c>
      <c r="AB113" s="4" t="str">
        <f t="shared" si="66"/>
        <v/>
      </c>
      <c r="AC113" s="4" t="str">
        <f t="shared" si="67"/>
        <v/>
      </c>
      <c r="AD113" s="4" t="str">
        <f t="shared" si="68"/>
        <v/>
      </c>
      <c r="AE113" s="4" t="str">
        <f t="shared" si="69"/>
        <v/>
      </c>
      <c r="AF113" s="4" t="str">
        <f t="shared" si="70"/>
        <v/>
      </c>
      <c r="AG113" s="4" t="str">
        <f t="shared" si="71"/>
        <v>999:99.99</v>
      </c>
      <c r="AH113" s="4" t="str">
        <f t="shared" si="72"/>
        <v>999:99.99</v>
      </c>
      <c r="AI113" s="4" t="str">
        <f t="shared" si="73"/>
        <v>999:99.99</v>
      </c>
      <c r="AJ113" s="4">
        <f t="shared" si="59"/>
        <v>0</v>
      </c>
      <c r="AK113" s="4">
        <f t="shared" si="74"/>
        <v>0</v>
      </c>
      <c r="AL113" s="4">
        <f t="shared" si="75"/>
        <v>0</v>
      </c>
      <c r="AM113" s="4" t="str">
        <f t="shared" si="76"/>
        <v/>
      </c>
      <c r="AN113" s="4" t="str">
        <f t="shared" si="60"/>
        <v/>
      </c>
      <c r="AO113" s="4" t="str">
        <f t="shared" si="61"/>
        <v/>
      </c>
      <c r="AV113" s="7">
        <f t="shared" si="77"/>
        <v>0</v>
      </c>
      <c r="AW113" s="7" t="str">
        <f t="shared" si="78"/>
        <v/>
      </c>
      <c r="AZ113" s="4" t="str">
        <f>IF(個人申込!I113="","",VALUE(1))</f>
        <v/>
      </c>
    </row>
    <row r="114" spans="1:52" ht="17.25" customHeight="1" x14ac:dyDescent="0.15">
      <c r="A114" s="47" t="str">
        <f t="shared" si="55"/>
        <v/>
      </c>
      <c r="B114" s="102"/>
      <c r="C114" s="99"/>
      <c r="D114" s="99"/>
      <c r="E114" s="99"/>
      <c r="F114" s="99"/>
      <c r="G114" s="66"/>
      <c r="H114" s="103"/>
      <c r="I114" s="145"/>
      <c r="J114" s="66"/>
      <c r="K114" s="103"/>
      <c r="L114" s="145"/>
      <c r="M114" s="66"/>
      <c r="N114" s="103"/>
      <c r="O114" s="109" t="str">
        <f t="shared" si="64"/>
        <v/>
      </c>
      <c r="P114" s="112" t="str">
        <f>IF(ISERROR(VLOOKUP(AM114,AP$7:$AU$42,6,0)),"",VLOOKUP(AM114,AP$7:$AU$42,6,0))</f>
        <v/>
      </c>
      <c r="Q114" s="112" t="str">
        <f>IF(ISERROR(VLOOKUP(AM114,AP$7:$AQ$42,2,0)),"",VLOOKUP(AM114,AP$7:$AQ$42,2,0))</f>
        <v/>
      </c>
      <c r="R114" s="96"/>
      <c r="S114" s="4">
        <f t="shared" si="56"/>
        <v>0</v>
      </c>
      <c r="T114" s="4">
        <f t="shared" si="79"/>
        <v>0</v>
      </c>
      <c r="U114" s="4" t="str">
        <f t="shared" si="80"/>
        <v/>
      </c>
      <c r="V114" s="4" t="str">
        <f t="shared" si="40"/>
        <v/>
      </c>
      <c r="W114" s="13">
        <f t="shared" si="57"/>
        <v>0</v>
      </c>
      <c r="X114" s="4" t="str">
        <f>IF(ISERROR(VLOOKUP(AM114,AP$7:$AU$42,5,0)),"",VLOOKUP(AM114,AP$7:$AU$42,5,0))</f>
        <v/>
      </c>
      <c r="Y114" s="4">
        <v>5</v>
      </c>
      <c r="Z114" s="4" t="str">
        <f t="shared" si="58"/>
        <v xml:space="preserve"> </v>
      </c>
      <c r="AA114" s="4" t="str">
        <f t="shared" si="65"/>
        <v/>
      </c>
      <c r="AB114" s="4" t="str">
        <f t="shared" si="66"/>
        <v/>
      </c>
      <c r="AC114" s="4" t="str">
        <f t="shared" si="67"/>
        <v/>
      </c>
      <c r="AD114" s="4" t="str">
        <f t="shared" si="68"/>
        <v/>
      </c>
      <c r="AE114" s="4" t="str">
        <f t="shared" si="69"/>
        <v/>
      </c>
      <c r="AF114" s="4" t="str">
        <f t="shared" si="70"/>
        <v/>
      </c>
      <c r="AG114" s="4" t="str">
        <f t="shared" si="71"/>
        <v>999:99.99</v>
      </c>
      <c r="AH114" s="4" t="str">
        <f t="shared" si="72"/>
        <v>999:99.99</v>
      </c>
      <c r="AI114" s="4" t="str">
        <f t="shared" si="73"/>
        <v>999:99.99</v>
      </c>
      <c r="AJ114" s="4">
        <f t="shared" si="59"/>
        <v>0</v>
      </c>
      <c r="AK114" s="4">
        <f t="shared" si="74"/>
        <v>0</v>
      </c>
      <c r="AL114" s="4">
        <f t="shared" si="75"/>
        <v>0</v>
      </c>
      <c r="AM114" s="4" t="str">
        <f t="shared" si="76"/>
        <v/>
      </c>
      <c r="AN114" s="4" t="str">
        <f t="shared" si="60"/>
        <v/>
      </c>
      <c r="AO114" s="4" t="str">
        <f t="shared" si="61"/>
        <v/>
      </c>
      <c r="AV114" s="7">
        <f t="shared" si="77"/>
        <v>0</v>
      </c>
      <c r="AW114" s="7" t="str">
        <f t="shared" si="78"/>
        <v/>
      </c>
      <c r="AZ114" s="4" t="str">
        <f>IF(個人申込!I114="","",VALUE(1))</f>
        <v/>
      </c>
    </row>
    <row r="115" spans="1:52" ht="17.25" customHeight="1" x14ac:dyDescent="0.15">
      <c r="A115" s="47" t="str">
        <f t="shared" si="55"/>
        <v/>
      </c>
      <c r="B115" s="102"/>
      <c r="C115" s="99"/>
      <c r="D115" s="99"/>
      <c r="E115" s="99"/>
      <c r="F115" s="99"/>
      <c r="G115" s="66"/>
      <c r="H115" s="103"/>
      <c r="I115" s="145"/>
      <c r="J115" s="66"/>
      <c r="K115" s="103"/>
      <c r="L115" s="145"/>
      <c r="M115" s="66"/>
      <c r="N115" s="103"/>
      <c r="O115" s="109" t="str">
        <f t="shared" si="64"/>
        <v/>
      </c>
      <c r="P115" s="112" t="str">
        <f>IF(ISERROR(VLOOKUP(AM115,AP$7:$AU$42,6,0)),"",VLOOKUP(AM115,AP$7:$AU$42,6,0))</f>
        <v/>
      </c>
      <c r="Q115" s="112" t="str">
        <f>IF(ISERROR(VLOOKUP(AM115,AP$7:$AQ$42,2,0)),"",VLOOKUP(AM115,AP$7:$AQ$42,2,0))</f>
        <v/>
      </c>
      <c r="R115" s="96"/>
      <c r="S115" s="4">
        <f t="shared" si="56"/>
        <v>0</v>
      </c>
      <c r="T115" s="4">
        <f t="shared" si="79"/>
        <v>0</v>
      </c>
      <c r="U115" s="4" t="str">
        <f t="shared" si="80"/>
        <v/>
      </c>
      <c r="V115" s="4" t="str">
        <f t="shared" si="40"/>
        <v/>
      </c>
      <c r="W115" s="13">
        <f t="shared" si="57"/>
        <v>0</v>
      </c>
      <c r="X115" s="4" t="str">
        <f>IF(ISERROR(VLOOKUP(AM115,AP$7:$AU$42,5,0)),"",VLOOKUP(AM115,AP$7:$AU$42,5,0))</f>
        <v/>
      </c>
      <c r="Y115" s="4">
        <v>5</v>
      </c>
      <c r="Z115" s="4" t="str">
        <f t="shared" si="58"/>
        <v xml:space="preserve"> </v>
      </c>
      <c r="AA115" s="4" t="str">
        <f t="shared" si="65"/>
        <v/>
      </c>
      <c r="AB115" s="4" t="str">
        <f t="shared" si="66"/>
        <v/>
      </c>
      <c r="AC115" s="4" t="str">
        <f t="shared" si="67"/>
        <v/>
      </c>
      <c r="AD115" s="4" t="str">
        <f t="shared" si="68"/>
        <v/>
      </c>
      <c r="AE115" s="4" t="str">
        <f t="shared" si="69"/>
        <v/>
      </c>
      <c r="AF115" s="4" t="str">
        <f t="shared" si="70"/>
        <v/>
      </c>
      <c r="AG115" s="4" t="str">
        <f t="shared" si="71"/>
        <v>999:99.99</v>
      </c>
      <c r="AH115" s="4" t="str">
        <f t="shared" si="72"/>
        <v>999:99.99</v>
      </c>
      <c r="AI115" s="4" t="str">
        <f t="shared" si="73"/>
        <v>999:99.99</v>
      </c>
      <c r="AJ115" s="4">
        <f t="shared" si="59"/>
        <v>0</v>
      </c>
      <c r="AK115" s="4">
        <f t="shared" si="74"/>
        <v>0</v>
      </c>
      <c r="AL115" s="4">
        <f t="shared" si="75"/>
        <v>0</v>
      </c>
      <c r="AM115" s="4" t="str">
        <f t="shared" si="76"/>
        <v/>
      </c>
      <c r="AN115" s="4" t="str">
        <f t="shared" si="60"/>
        <v/>
      </c>
      <c r="AO115" s="4" t="str">
        <f t="shared" si="61"/>
        <v/>
      </c>
      <c r="AV115" s="7">
        <f t="shared" si="77"/>
        <v>0</v>
      </c>
      <c r="AW115" s="7" t="str">
        <f t="shared" si="78"/>
        <v/>
      </c>
      <c r="AZ115" s="4" t="str">
        <f>IF(個人申込!I115="","",VALUE(1))</f>
        <v/>
      </c>
    </row>
    <row r="116" spans="1:52" ht="17.25" customHeight="1" x14ac:dyDescent="0.15">
      <c r="A116" s="47" t="str">
        <f t="shared" si="55"/>
        <v/>
      </c>
      <c r="B116" s="102"/>
      <c r="C116" s="99"/>
      <c r="D116" s="99"/>
      <c r="E116" s="99"/>
      <c r="F116" s="99"/>
      <c r="G116" s="66"/>
      <c r="H116" s="103"/>
      <c r="I116" s="145"/>
      <c r="J116" s="66"/>
      <c r="K116" s="103"/>
      <c r="L116" s="145"/>
      <c r="M116" s="66"/>
      <c r="N116" s="103"/>
      <c r="O116" s="109" t="str">
        <f t="shared" si="64"/>
        <v/>
      </c>
      <c r="P116" s="112" t="str">
        <f>IF(ISERROR(VLOOKUP(AM116,AP$7:$AU$42,6,0)),"",VLOOKUP(AM116,AP$7:$AU$42,6,0))</f>
        <v/>
      </c>
      <c r="Q116" s="112" t="str">
        <f>IF(ISERROR(VLOOKUP(AM116,AP$7:$AQ$42,2,0)),"",VLOOKUP(AM116,AP$7:$AQ$42,2,0))</f>
        <v/>
      </c>
      <c r="R116" s="96"/>
      <c r="S116" s="4">
        <f t="shared" si="56"/>
        <v>0</v>
      </c>
      <c r="T116" s="4">
        <f t="shared" si="79"/>
        <v>0</v>
      </c>
      <c r="U116" s="4" t="str">
        <f t="shared" si="80"/>
        <v/>
      </c>
      <c r="V116" s="4" t="str">
        <f t="shared" si="40"/>
        <v/>
      </c>
      <c r="W116" s="13">
        <f t="shared" si="57"/>
        <v>0</v>
      </c>
      <c r="X116" s="4" t="str">
        <f>IF(ISERROR(VLOOKUP(AM116,AP$7:$AU$42,5,0)),"",VLOOKUP(AM116,AP$7:$AU$42,5,0))</f>
        <v/>
      </c>
      <c r="Y116" s="4">
        <v>5</v>
      </c>
      <c r="Z116" s="4" t="str">
        <f t="shared" si="58"/>
        <v xml:space="preserve"> </v>
      </c>
      <c r="AA116" s="4" t="str">
        <f t="shared" si="65"/>
        <v/>
      </c>
      <c r="AB116" s="4" t="str">
        <f t="shared" si="66"/>
        <v/>
      </c>
      <c r="AC116" s="4" t="str">
        <f t="shared" si="67"/>
        <v/>
      </c>
      <c r="AD116" s="4" t="str">
        <f t="shared" si="68"/>
        <v/>
      </c>
      <c r="AE116" s="4" t="str">
        <f t="shared" si="69"/>
        <v/>
      </c>
      <c r="AF116" s="4" t="str">
        <f t="shared" si="70"/>
        <v/>
      </c>
      <c r="AG116" s="4" t="str">
        <f t="shared" si="71"/>
        <v>999:99.99</v>
      </c>
      <c r="AH116" s="4" t="str">
        <f t="shared" si="72"/>
        <v>999:99.99</v>
      </c>
      <c r="AI116" s="4" t="str">
        <f t="shared" si="73"/>
        <v>999:99.99</v>
      </c>
      <c r="AJ116" s="4">
        <f t="shared" si="59"/>
        <v>0</v>
      </c>
      <c r="AK116" s="4">
        <f t="shared" si="74"/>
        <v>0</v>
      </c>
      <c r="AL116" s="4">
        <f t="shared" si="75"/>
        <v>0</v>
      </c>
      <c r="AM116" s="4" t="str">
        <f t="shared" si="76"/>
        <v/>
      </c>
      <c r="AN116" s="4" t="str">
        <f t="shared" si="60"/>
        <v/>
      </c>
      <c r="AO116" s="4" t="str">
        <f t="shared" si="61"/>
        <v/>
      </c>
      <c r="AV116" s="7">
        <f t="shared" si="77"/>
        <v>0</v>
      </c>
      <c r="AW116" s="7" t="str">
        <f t="shared" si="78"/>
        <v/>
      </c>
      <c r="AZ116" s="4" t="str">
        <f>IF(個人申込!I116="","",VALUE(1))</f>
        <v/>
      </c>
    </row>
    <row r="117" spans="1:52" ht="17.25" customHeight="1" x14ac:dyDescent="0.15">
      <c r="A117" s="47" t="str">
        <f t="shared" si="55"/>
        <v/>
      </c>
      <c r="B117" s="102"/>
      <c r="C117" s="99"/>
      <c r="D117" s="99"/>
      <c r="E117" s="99"/>
      <c r="F117" s="99"/>
      <c r="G117" s="66"/>
      <c r="H117" s="103"/>
      <c r="I117" s="145"/>
      <c r="J117" s="66"/>
      <c r="K117" s="103"/>
      <c r="L117" s="145"/>
      <c r="M117" s="66"/>
      <c r="N117" s="103"/>
      <c r="O117" s="109" t="str">
        <f t="shared" si="64"/>
        <v/>
      </c>
      <c r="P117" s="112" t="str">
        <f>IF(ISERROR(VLOOKUP(AM117,AP$7:$AU$42,6,0)),"",VLOOKUP(AM117,AP$7:$AU$42,6,0))</f>
        <v/>
      </c>
      <c r="Q117" s="112" t="str">
        <f>IF(ISERROR(VLOOKUP(AM117,AP$7:$AQ$42,2,0)),"",VLOOKUP(AM117,AP$7:$AQ$42,2,0))</f>
        <v/>
      </c>
      <c r="R117" s="96"/>
      <c r="S117" s="4">
        <f t="shared" si="56"/>
        <v>0</v>
      </c>
      <c r="T117" s="4">
        <f t="shared" si="79"/>
        <v>0</v>
      </c>
      <c r="U117" s="4" t="str">
        <f t="shared" si="80"/>
        <v/>
      </c>
      <c r="V117" s="4" t="str">
        <f t="shared" si="40"/>
        <v/>
      </c>
      <c r="W117" s="13">
        <f t="shared" si="57"/>
        <v>0</v>
      </c>
      <c r="X117" s="4" t="str">
        <f>IF(ISERROR(VLOOKUP(AM117,AP$7:$AU$42,5,0)),"",VLOOKUP(AM117,AP$7:$AU$42,5,0))</f>
        <v/>
      </c>
      <c r="Y117" s="4">
        <v>5</v>
      </c>
      <c r="Z117" s="4" t="str">
        <f t="shared" si="58"/>
        <v xml:space="preserve"> </v>
      </c>
      <c r="AA117" s="4" t="str">
        <f t="shared" si="65"/>
        <v/>
      </c>
      <c r="AB117" s="4" t="str">
        <f t="shared" si="66"/>
        <v/>
      </c>
      <c r="AC117" s="4" t="str">
        <f t="shared" si="67"/>
        <v/>
      </c>
      <c r="AD117" s="4" t="str">
        <f t="shared" si="68"/>
        <v/>
      </c>
      <c r="AE117" s="4" t="str">
        <f t="shared" si="69"/>
        <v/>
      </c>
      <c r="AF117" s="4" t="str">
        <f t="shared" si="70"/>
        <v/>
      </c>
      <c r="AG117" s="4" t="str">
        <f t="shared" si="71"/>
        <v>999:99.99</v>
      </c>
      <c r="AH117" s="4" t="str">
        <f t="shared" si="72"/>
        <v>999:99.99</v>
      </c>
      <c r="AI117" s="4" t="str">
        <f t="shared" si="73"/>
        <v>999:99.99</v>
      </c>
      <c r="AJ117" s="4">
        <f t="shared" si="59"/>
        <v>0</v>
      </c>
      <c r="AK117" s="4">
        <f t="shared" si="74"/>
        <v>0</v>
      </c>
      <c r="AL117" s="4">
        <f t="shared" si="75"/>
        <v>0</v>
      </c>
      <c r="AM117" s="4" t="str">
        <f t="shared" si="76"/>
        <v/>
      </c>
      <c r="AN117" s="4" t="str">
        <f t="shared" si="60"/>
        <v/>
      </c>
      <c r="AO117" s="4" t="str">
        <f t="shared" si="61"/>
        <v/>
      </c>
      <c r="AV117" s="7">
        <f t="shared" si="77"/>
        <v>0</v>
      </c>
      <c r="AW117" s="7" t="str">
        <f t="shared" si="78"/>
        <v/>
      </c>
      <c r="AZ117" s="4" t="str">
        <f>IF(個人申込!I117="","",VALUE(1))</f>
        <v/>
      </c>
    </row>
    <row r="118" spans="1:52" ht="17.25" customHeight="1" x14ac:dyDescent="0.15">
      <c r="A118" s="47" t="str">
        <f t="shared" si="55"/>
        <v/>
      </c>
      <c r="B118" s="102"/>
      <c r="C118" s="99"/>
      <c r="D118" s="99"/>
      <c r="E118" s="99"/>
      <c r="F118" s="99"/>
      <c r="G118" s="66"/>
      <c r="H118" s="103"/>
      <c r="I118" s="145"/>
      <c r="J118" s="66"/>
      <c r="K118" s="103"/>
      <c r="L118" s="145"/>
      <c r="M118" s="66"/>
      <c r="N118" s="103"/>
      <c r="O118" s="109" t="str">
        <f t="shared" si="64"/>
        <v/>
      </c>
      <c r="P118" s="112" t="str">
        <f>IF(ISERROR(VLOOKUP(AM118,AP$7:$AU$42,6,0)),"",VLOOKUP(AM118,AP$7:$AU$42,6,0))</f>
        <v/>
      </c>
      <c r="Q118" s="112" t="str">
        <f>IF(ISERROR(VLOOKUP(AM118,AP$7:$AQ$42,2,0)),"",VLOOKUP(AM118,AP$7:$AQ$42,2,0))</f>
        <v/>
      </c>
      <c r="R118" s="96"/>
      <c r="S118" s="4">
        <f t="shared" si="56"/>
        <v>0</v>
      </c>
      <c r="T118" s="4">
        <f t="shared" si="79"/>
        <v>0</v>
      </c>
      <c r="U118" s="4" t="str">
        <f t="shared" si="80"/>
        <v/>
      </c>
      <c r="V118" s="4" t="str">
        <f t="shared" si="40"/>
        <v/>
      </c>
      <c r="W118" s="13">
        <f t="shared" si="57"/>
        <v>0</v>
      </c>
      <c r="X118" s="4" t="str">
        <f>IF(ISERROR(VLOOKUP(AM118,AP$7:$AU$42,5,0)),"",VLOOKUP(AM118,AP$7:$AU$42,5,0))</f>
        <v/>
      </c>
      <c r="Y118" s="4">
        <v>5</v>
      </c>
      <c r="Z118" s="4" t="str">
        <f t="shared" si="58"/>
        <v xml:space="preserve"> </v>
      </c>
      <c r="AA118" s="4" t="str">
        <f t="shared" si="65"/>
        <v/>
      </c>
      <c r="AB118" s="4" t="str">
        <f t="shared" si="66"/>
        <v/>
      </c>
      <c r="AC118" s="4" t="str">
        <f t="shared" si="67"/>
        <v/>
      </c>
      <c r="AD118" s="4" t="str">
        <f t="shared" si="68"/>
        <v/>
      </c>
      <c r="AE118" s="4" t="str">
        <f t="shared" si="69"/>
        <v/>
      </c>
      <c r="AF118" s="4" t="str">
        <f t="shared" si="70"/>
        <v/>
      </c>
      <c r="AG118" s="4" t="str">
        <f t="shared" si="71"/>
        <v>999:99.99</v>
      </c>
      <c r="AH118" s="4" t="str">
        <f t="shared" si="72"/>
        <v>999:99.99</v>
      </c>
      <c r="AI118" s="4" t="str">
        <f t="shared" si="73"/>
        <v>999:99.99</v>
      </c>
      <c r="AJ118" s="4">
        <f t="shared" si="59"/>
        <v>0</v>
      </c>
      <c r="AK118" s="4">
        <f t="shared" si="74"/>
        <v>0</v>
      </c>
      <c r="AL118" s="4">
        <f t="shared" si="75"/>
        <v>0</v>
      </c>
      <c r="AM118" s="4" t="str">
        <f t="shared" si="76"/>
        <v/>
      </c>
      <c r="AN118" s="4" t="str">
        <f t="shared" si="60"/>
        <v/>
      </c>
      <c r="AO118" s="4" t="str">
        <f t="shared" si="61"/>
        <v/>
      </c>
      <c r="AV118" s="7">
        <f t="shared" si="77"/>
        <v>0</v>
      </c>
      <c r="AW118" s="7" t="str">
        <f t="shared" si="78"/>
        <v/>
      </c>
      <c r="AZ118" s="4" t="str">
        <f>IF(個人申込!I118="","",VALUE(1))</f>
        <v/>
      </c>
    </row>
    <row r="119" spans="1:52" ht="17.25" customHeight="1" x14ac:dyDescent="0.15">
      <c r="A119" s="47" t="str">
        <f t="shared" si="55"/>
        <v/>
      </c>
      <c r="B119" s="102"/>
      <c r="C119" s="99"/>
      <c r="D119" s="99"/>
      <c r="E119" s="99"/>
      <c r="F119" s="99"/>
      <c r="G119" s="66"/>
      <c r="H119" s="103"/>
      <c r="I119" s="145"/>
      <c r="J119" s="66"/>
      <c r="K119" s="103"/>
      <c r="L119" s="145"/>
      <c r="M119" s="66"/>
      <c r="N119" s="103"/>
      <c r="O119" s="109" t="str">
        <f t="shared" si="64"/>
        <v/>
      </c>
      <c r="P119" s="112" t="str">
        <f>IF(ISERROR(VLOOKUP(AM119,AP$7:$AU$42,6,0)),"",VLOOKUP(AM119,AP$7:$AU$42,6,0))</f>
        <v/>
      </c>
      <c r="Q119" s="112" t="str">
        <f>IF(ISERROR(VLOOKUP(AM119,AP$7:$AQ$42,2,0)),"",VLOOKUP(AM119,AP$7:$AQ$42,2,0))</f>
        <v/>
      </c>
      <c r="R119" s="96"/>
      <c r="S119" s="4">
        <f t="shared" si="56"/>
        <v>0</v>
      </c>
      <c r="T119" s="4">
        <f t="shared" si="79"/>
        <v>0</v>
      </c>
      <c r="U119" s="4" t="str">
        <f t="shared" si="80"/>
        <v/>
      </c>
      <c r="V119" s="4" t="str">
        <f t="shared" si="40"/>
        <v/>
      </c>
      <c r="W119" s="13">
        <f t="shared" si="57"/>
        <v>0</v>
      </c>
      <c r="X119" s="4" t="str">
        <f>IF(ISERROR(VLOOKUP(AM119,AP$7:$AU$42,5,0)),"",VLOOKUP(AM119,AP$7:$AU$42,5,0))</f>
        <v/>
      </c>
      <c r="Y119" s="4">
        <v>5</v>
      </c>
      <c r="Z119" s="4" t="str">
        <f t="shared" si="58"/>
        <v xml:space="preserve"> </v>
      </c>
      <c r="AA119" s="4" t="str">
        <f t="shared" si="65"/>
        <v/>
      </c>
      <c r="AB119" s="4" t="str">
        <f t="shared" si="66"/>
        <v/>
      </c>
      <c r="AC119" s="4" t="str">
        <f t="shared" si="67"/>
        <v/>
      </c>
      <c r="AD119" s="4" t="str">
        <f t="shared" si="68"/>
        <v/>
      </c>
      <c r="AE119" s="4" t="str">
        <f t="shared" si="69"/>
        <v/>
      </c>
      <c r="AF119" s="4" t="str">
        <f t="shared" si="70"/>
        <v/>
      </c>
      <c r="AG119" s="4" t="str">
        <f t="shared" si="71"/>
        <v>999:99.99</v>
      </c>
      <c r="AH119" s="4" t="str">
        <f t="shared" si="72"/>
        <v>999:99.99</v>
      </c>
      <c r="AI119" s="4" t="str">
        <f t="shared" si="73"/>
        <v>999:99.99</v>
      </c>
      <c r="AJ119" s="4">
        <f t="shared" si="59"/>
        <v>0</v>
      </c>
      <c r="AK119" s="4">
        <f t="shared" si="74"/>
        <v>0</v>
      </c>
      <c r="AL119" s="4">
        <f t="shared" si="75"/>
        <v>0</v>
      </c>
      <c r="AM119" s="4" t="str">
        <f t="shared" si="76"/>
        <v/>
      </c>
      <c r="AN119" s="4" t="str">
        <f t="shared" si="60"/>
        <v/>
      </c>
      <c r="AO119" s="4" t="str">
        <f t="shared" si="61"/>
        <v/>
      </c>
      <c r="AV119" s="7">
        <f t="shared" si="77"/>
        <v>0</v>
      </c>
      <c r="AW119" s="7" t="str">
        <f t="shared" si="78"/>
        <v/>
      </c>
      <c r="AZ119" s="4" t="str">
        <f>IF(個人申込!I119="","",VALUE(1))</f>
        <v/>
      </c>
    </row>
    <row r="120" spans="1:52" ht="17.25" customHeight="1" x14ac:dyDescent="0.15">
      <c r="A120" s="47" t="str">
        <f t="shared" si="55"/>
        <v/>
      </c>
      <c r="B120" s="102"/>
      <c r="C120" s="99"/>
      <c r="D120" s="99"/>
      <c r="E120" s="99"/>
      <c r="F120" s="99"/>
      <c r="G120" s="66"/>
      <c r="H120" s="103"/>
      <c r="I120" s="145"/>
      <c r="J120" s="66"/>
      <c r="K120" s="103"/>
      <c r="L120" s="145"/>
      <c r="M120" s="66"/>
      <c r="N120" s="103"/>
      <c r="O120" s="109" t="str">
        <f t="shared" si="64"/>
        <v/>
      </c>
      <c r="P120" s="112" t="str">
        <f>IF(ISERROR(VLOOKUP(AM120,AP$7:$AU$42,6,0)),"",VLOOKUP(AM120,AP$7:$AU$42,6,0))</f>
        <v/>
      </c>
      <c r="Q120" s="112" t="str">
        <f>IF(ISERROR(VLOOKUP(AM120,AP$7:$AQ$42,2,0)),"",VLOOKUP(AM120,AP$7:$AQ$42,2,0))</f>
        <v/>
      </c>
      <c r="R120" s="96"/>
      <c r="S120" s="4">
        <f t="shared" si="56"/>
        <v>0</v>
      </c>
      <c r="T120" s="4">
        <f t="shared" si="79"/>
        <v>0</v>
      </c>
      <c r="U120" s="4" t="str">
        <f t="shared" si="80"/>
        <v/>
      </c>
      <c r="V120" s="4" t="str">
        <f t="shared" si="40"/>
        <v/>
      </c>
      <c r="W120" s="13">
        <f t="shared" si="57"/>
        <v>0</v>
      </c>
      <c r="X120" s="4" t="str">
        <f>IF(ISERROR(VLOOKUP(AM120,AP$7:$AU$42,5,0)),"",VLOOKUP(AM120,AP$7:$AU$42,5,0))</f>
        <v/>
      </c>
      <c r="Y120" s="4">
        <v>5</v>
      </c>
      <c r="Z120" s="4" t="str">
        <f t="shared" si="58"/>
        <v xml:space="preserve"> </v>
      </c>
      <c r="AA120" s="4" t="str">
        <f t="shared" si="65"/>
        <v/>
      </c>
      <c r="AB120" s="4" t="str">
        <f t="shared" si="66"/>
        <v/>
      </c>
      <c r="AC120" s="4" t="str">
        <f t="shared" si="67"/>
        <v/>
      </c>
      <c r="AD120" s="4" t="str">
        <f t="shared" si="68"/>
        <v/>
      </c>
      <c r="AE120" s="4" t="str">
        <f t="shared" si="69"/>
        <v/>
      </c>
      <c r="AF120" s="4" t="str">
        <f t="shared" si="70"/>
        <v/>
      </c>
      <c r="AG120" s="4" t="str">
        <f t="shared" si="71"/>
        <v>999:99.99</v>
      </c>
      <c r="AH120" s="4" t="str">
        <f t="shared" si="72"/>
        <v>999:99.99</v>
      </c>
      <c r="AI120" s="4" t="str">
        <f t="shared" si="73"/>
        <v>999:99.99</v>
      </c>
      <c r="AJ120" s="4">
        <f t="shared" si="59"/>
        <v>0</v>
      </c>
      <c r="AK120" s="4">
        <f t="shared" si="74"/>
        <v>0</v>
      </c>
      <c r="AL120" s="4">
        <f t="shared" si="75"/>
        <v>0</v>
      </c>
      <c r="AM120" s="4" t="str">
        <f t="shared" si="76"/>
        <v/>
      </c>
      <c r="AN120" s="4" t="str">
        <f t="shared" si="60"/>
        <v/>
      </c>
      <c r="AO120" s="4" t="str">
        <f t="shared" si="61"/>
        <v/>
      </c>
      <c r="AV120" s="7">
        <f t="shared" si="77"/>
        <v>0</v>
      </c>
      <c r="AW120" s="7" t="str">
        <f t="shared" si="78"/>
        <v/>
      </c>
      <c r="AZ120" s="4" t="str">
        <f>IF(個人申込!I120="","",VALUE(1))</f>
        <v/>
      </c>
    </row>
    <row r="121" spans="1:52" ht="17.25" customHeight="1" x14ac:dyDescent="0.15">
      <c r="A121" s="47" t="str">
        <f t="shared" si="55"/>
        <v/>
      </c>
      <c r="B121" s="102"/>
      <c r="C121" s="99"/>
      <c r="D121" s="99"/>
      <c r="E121" s="99"/>
      <c r="F121" s="99"/>
      <c r="G121" s="66"/>
      <c r="H121" s="103"/>
      <c r="I121" s="145"/>
      <c r="J121" s="66"/>
      <c r="K121" s="103"/>
      <c r="L121" s="145"/>
      <c r="M121" s="66"/>
      <c r="N121" s="103"/>
      <c r="O121" s="109" t="str">
        <f t="shared" si="64"/>
        <v/>
      </c>
      <c r="P121" s="112" t="str">
        <f>IF(ISERROR(VLOOKUP(AM121,AP$7:$AU$42,6,0)),"",VLOOKUP(AM121,AP$7:$AU$42,6,0))</f>
        <v/>
      </c>
      <c r="Q121" s="112" t="str">
        <f>IF(ISERROR(VLOOKUP(AM121,AP$7:$AQ$42,2,0)),"",VLOOKUP(AM121,AP$7:$AQ$42,2,0))</f>
        <v/>
      </c>
      <c r="R121" s="96"/>
      <c r="S121" s="4">
        <f t="shared" si="56"/>
        <v>0</v>
      </c>
      <c r="T121" s="4">
        <f t="shared" si="79"/>
        <v>0</v>
      </c>
      <c r="U121" s="4" t="str">
        <f t="shared" si="80"/>
        <v/>
      </c>
      <c r="V121" s="4" t="str">
        <f t="shared" si="40"/>
        <v/>
      </c>
      <c r="W121" s="13">
        <f t="shared" si="57"/>
        <v>0</v>
      </c>
      <c r="X121" s="4" t="str">
        <f>IF(ISERROR(VLOOKUP(AM121,AP$7:$AU$42,5,0)),"",VLOOKUP(AM121,AP$7:$AU$42,5,0))</f>
        <v/>
      </c>
      <c r="Y121" s="4">
        <v>5</v>
      </c>
      <c r="Z121" s="4" t="str">
        <f t="shared" si="58"/>
        <v xml:space="preserve"> </v>
      </c>
      <c r="AA121" s="4" t="str">
        <f t="shared" si="65"/>
        <v/>
      </c>
      <c r="AB121" s="4" t="str">
        <f t="shared" si="66"/>
        <v/>
      </c>
      <c r="AC121" s="4" t="str">
        <f t="shared" si="67"/>
        <v/>
      </c>
      <c r="AD121" s="4" t="str">
        <f t="shared" si="68"/>
        <v/>
      </c>
      <c r="AE121" s="4" t="str">
        <f t="shared" si="69"/>
        <v/>
      </c>
      <c r="AF121" s="4" t="str">
        <f t="shared" si="70"/>
        <v/>
      </c>
      <c r="AG121" s="4" t="str">
        <f t="shared" si="71"/>
        <v>999:99.99</v>
      </c>
      <c r="AH121" s="4" t="str">
        <f t="shared" si="72"/>
        <v>999:99.99</v>
      </c>
      <c r="AI121" s="4" t="str">
        <f t="shared" si="73"/>
        <v>999:99.99</v>
      </c>
      <c r="AJ121" s="4">
        <f t="shared" si="59"/>
        <v>0</v>
      </c>
      <c r="AK121" s="4">
        <f t="shared" si="74"/>
        <v>0</v>
      </c>
      <c r="AL121" s="4">
        <f t="shared" si="75"/>
        <v>0</v>
      </c>
      <c r="AM121" s="4" t="str">
        <f t="shared" si="76"/>
        <v/>
      </c>
      <c r="AN121" s="4" t="str">
        <f t="shared" si="60"/>
        <v/>
      </c>
      <c r="AO121" s="4" t="str">
        <f t="shared" si="61"/>
        <v/>
      </c>
      <c r="AV121" s="7">
        <f t="shared" si="77"/>
        <v>0</v>
      </c>
      <c r="AW121" s="7" t="str">
        <f t="shared" si="78"/>
        <v/>
      </c>
      <c r="AZ121" s="4" t="str">
        <f>IF(個人申込!I121="","",VALUE(1))</f>
        <v/>
      </c>
    </row>
    <row r="122" spans="1:52" ht="17.25" customHeight="1" x14ac:dyDescent="0.15">
      <c r="A122" s="47" t="str">
        <f t="shared" si="55"/>
        <v/>
      </c>
      <c r="B122" s="102"/>
      <c r="C122" s="99"/>
      <c r="D122" s="99"/>
      <c r="E122" s="99"/>
      <c r="F122" s="99"/>
      <c r="G122" s="66"/>
      <c r="H122" s="103"/>
      <c r="I122" s="145"/>
      <c r="J122" s="66"/>
      <c r="K122" s="103"/>
      <c r="L122" s="145"/>
      <c r="M122" s="66"/>
      <c r="N122" s="103"/>
      <c r="O122" s="109" t="str">
        <f t="shared" si="64"/>
        <v/>
      </c>
      <c r="P122" s="112" t="str">
        <f>IF(ISERROR(VLOOKUP(AM122,AP$7:$AU$42,6,0)),"",VLOOKUP(AM122,AP$7:$AU$42,6,0))</f>
        <v/>
      </c>
      <c r="Q122" s="112" t="str">
        <f>IF(ISERROR(VLOOKUP(AM122,AP$7:$AQ$42,2,0)),"",VLOOKUP(AM122,AP$7:$AQ$42,2,0))</f>
        <v/>
      </c>
      <c r="R122" s="96"/>
      <c r="S122" s="4">
        <f t="shared" si="56"/>
        <v>0</v>
      </c>
      <c r="T122" s="4">
        <f t="shared" si="79"/>
        <v>0</v>
      </c>
      <c r="U122" s="4" t="str">
        <f t="shared" si="80"/>
        <v/>
      </c>
      <c r="V122" s="4" t="str">
        <f t="shared" si="40"/>
        <v/>
      </c>
      <c r="W122" s="13">
        <f t="shared" si="57"/>
        <v>0</v>
      </c>
      <c r="X122" s="4" t="str">
        <f>IF(ISERROR(VLOOKUP(AM122,AP$7:$AU$42,5,0)),"",VLOOKUP(AM122,AP$7:$AU$42,5,0))</f>
        <v/>
      </c>
      <c r="Y122" s="4">
        <v>5</v>
      </c>
      <c r="Z122" s="4" t="str">
        <f t="shared" si="58"/>
        <v xml:space="preserve"> </v>
      </c>
      <c r="AA122" s="4" t="str">
        <f t="shared" si="65"/>
        <v/>
      </c>
      <c r="AB122" s="4" t="str">
        <f t="shared" si="66"/>
        <v/>
      </c>
      <c r="AC122" s="4" t="str">
        <f t="shared" si="67"/>
        <v/>
      </c>
      <c r="AD122" s="4" t="str">
        <f t="shared" si="68"/>
        <v/>
      </c>
      <c r="AE122" s="4" t="str">
        <f t="shared" si="69"/>
        <v/>
      </c>
      <c r="AF122" s="4" t="str">
        <f t="shared" si="70"/>
        <v/>
      </c>
      <c r="AG122" s="4" t="str">
        <f t="shared" si="71"/>
        <v>999:99.99</v>
      </c>
      <c r="AH122" s="4" t="str">
        <f t="shared" si="72"/>
        <v>999:99.99</v>
      </c>
      <c r="AI122" s="4" t="str">
        <f t="shared" si="73"/>
        <v>999:99.99</v>
      </c>
      <c r="AJ122" s="4">
        <f t="shared" si="59"/>
        <v>0</v>
      </c>
      <c r="AK122" s="4">
        <f t="shared" si="74"/>
        <v>0</v>
      </c>
      <c r="AL122" s="4">
        <f t="shared" si="75"/>
        <v>0</v>
      </c>
      <c r="AM122" s="4" t="str">
        <f t="shared" si="76"/>
        <v/>
      </c>
      <c r="AN122" s="4" t="str">
        <f t="shared" si="60"/>
        <v/>
      </c>
      <c r="AO122" s="4" t="str">
        <f t="shared" si="61"/>
        <v/>
      </c>
      <c r="AV122" s="7">
        <f t="shared" si="77"/>
        <v>0</v>
      </c>
      <c r="AW122" s="7" t="str">
        <f t="shared" si="78"/>
        <v/>
      </c>
      <c r="AZ122" s="4" t="str">
        <f>IF(個人申込!I122="","",VALUE(1))</f>
        <v/>
      </c>
    </row>
    <row r="123" spans="1:52" ht="17.25" customHeight="1" x14ac:dyDescent="0.15">
      <c r="A123" s="47" t="str">
        <f t="shared" si="55"/>
        <v/>
      </c>
      <c r="B123" s="102"/>
      <c r="C123" s="99"/>
      <c r="D123" s="99"/>
      <c r="E123" s="99"/>
      <c r="F123" s="99"/>
      <c r="G123" s="66"/>
      <c r="H123" s="103"/>
      <c r="I123" s="145"/>
      <c r="J123" s="66"/>
      <c r="K123" s="103"/>
      <c r="L123" s="145"/>
      <c r="M123" s="66"/>
      <c r="N123" s="103"/>
      <c r="O123" s="109" t="str">
        <f t="shared" si="64"/>
        <v/>
      </c>
      <c r="P123" s="112" t="str">
        <f>IF(ISERROR(VLOOKUP(AM123,AP$7:$AU$42,6,0)),"",VLOOKUP(AM123,AP$7:$AU$42,6,0))</f>
        <v/>
      </c>
      <c r="Q123" s="112" t="str">
        <f>IF(ISERROR(VLOOKUP(AM123,AP$7:$AQ$42,2,0)),"",VLOOKUP(AM123,AP$7:$AQ$42,2,0))</f>
        <v/>
      </c>
      <c r="R123" s="96"/>
      <c r="S123" s="4">
        <f t="shared" si="56"/>
        <v>0</v>
      </c>
      <c r="T123" s="4">
        <f t="shared" si="79"/>
        <v>0</v>
      </c>
      <c r="U123" s="4" t="str">
        <f t="shared" si="80"/>
        <v/>
      </c>
      <c r="V123" s="4" t="str">
        <f t="shared" si="40"/>
        <v/>
      </c>
      <c r="W123" s="13">
        <f t="shared" si="57"/>
        <v>0</v>
      </c>
      <c r="X123" s="4" t="str">
        <f>IF(ISERROR(VLOOKUP(AM123,AP$7:$AU$42,5,0)),"",VLOOKUP(AM123,AP$7:$AU$42,5,0))</f>
        <v/>
      </c>
      <c r="Y123" s="4">
        <v>5</v>
      </c>
      <c r="Z123" s="4" t="str">
        <f t="shared" si="58"/>
        <v xml:space="preserve"> </v>
      </c>
      <c r="AA123" s="4" t="str">
        <f t="shared" si="65"/>
        <v/>
      </c>
      <c r="AB123" s="4" t="str">
        <f t="shared" si="66"/>
        <v/>
      </c>
      <c r="AC123" s="4" t="str">
        <f t="shared" si="67"/>
        <v/>
      </c>
      <c r="AD123" s="4" t="str">
        <f t="shared" si="68"/>
        <v/>
      </c>
      <c r="AE123" s="4" t="str">
        <f t="shared" si="69"/>
        <v/>
      </c>
      <c r="AF123" s="4" t="str">
        <f t="shared" si="70"/>
        <v/>
      </c>
      <c r="AG123" s="4" t="str">
        <f t="shared" si="71"/>
        <v>999:99.99</v>
      </c>
      <c r="AH123" s="4" t="str">
        <f t="shared" si="72"/>
        <v>999:99.99</v>
      </c>
      <c r="AI123" s="4" t="str">
        <f t="shared" si="73"/>
        <v>999:99.99</v>
      </c>
      <c r="AJ123" s="4">
        <f t="shared" si="59"/>
        <v>0</v>
      </c>
      <c r="AK123" s="4">
        <f t="shared" si="74"/>
        <v>0</v>
      </c>
      <c r="AL123" s="4">
        <f t="shared" si="75"/>
        <v>0</v>
      </c>
      <c r="AM123" s="4" t="str">
        <f t="shared" si="76"/>
        <v/>
      </c>
      <c r="AN123" s="4" t="str">
        <f t="shared" si="60"/>
        <v/>
      </c>
      <c r="AO123" s="4" t="str">
        <f t="shared" si="61"/>
        <v/>
      </c>
      <c r="AV123" s="7">
        <f t="shared" si="77"/>
        <v>0</v>
      </c>
      <c r="AW123" s="7" t="str">
        <f t="shared" si="78"/>
        <v/>
      </c>
      <c r="AZ123" s="4" t="str">
        <f>IF(個人申込!I123="","",VALUE(1))</f>
        <v/>
      </c>
    </row>
    <row r="124" spans="1:52" ht="17.25" customHeight="1" x14ac:dyDescent="0.15">
      <c r="A124" s="47" t="str">
        <f t="shared" si="55"/>
        <v/>
      </c>
      <c r="B124" s="102"/>
      <c r="C124" s="99"/>
      <c r="D124" s="99"/>
      <c r="E124" s="99"/>
      <c r="F124" s="99"/>
      <c r="G124" s="66"/>
      <c r="H124" s="103"/>
      <c r="I124" s="145"/>
      <c r="J124" s="66"/>
      <c r="K124" s="103"/>
      <c r="L124" s="145"/>
      <c r="M124" s="66"/>
      <c r="N124" s="103"/>
      <c r="O124" s="109" t="str">
        <f t="shared" si="64"/>
        <v/>
      </c>
      <c r="P124" s="112" t="str">
        <f>IF(ISERROR(VLOOKUP(AM124,AP$7:$AU$42,6,0)),"",VLOOKUP(AM124,AP$7:$AU$42,6,0))</f>
        <v/>
      </c>
      <c r="Q124" s="112" t="str">
        <f>IF(ISERROR(VLOOKUP(AM124,AP$7:$AQ$42,2,0)),"",VLOOKUP(AM124,AP$7:$AQ$42,2,0))</f>
        <v/>
      </c>
      <c r="R124" s="96"/>
      <c r="S124" s="4">
        <f t="shared" si="56"/>
        <v>0</v>
      </c>
      <c r="T124" s="4">
        <f t="shared" si="79"/>
        <v>0</v>
      </c>
      <c r="U124" s="4" t="str">
        <f t="shared" si="80"/>
        <v/>
      </c>
      <c r="V124" s="4" t="str">
        <f t="shared" si="40"/>
        <v/>
      </c>
      <c r="W124" s="13">
        <f t="shared" si="57"/>
        <v>0</v>
      </c>
      <c r="X124" s="4" t="str">
        <f>IF(ISERROR(VLOOKUP(AM124,AP$7:$AU$42,5,0)),"",VLOOKUP(AM124,AP$7:$AU$42,5,0))</f>
        <v/>
      </c>
      <c r="Y124" s="4">
        <v>5</v>
      </c>
      <c r="Z124" s="4" t="str">
        <f t="shared" si="58"/>
        <v xml:space="preserve"> </v>
      </c>
      <c r="AA124" s="4" t="str">
        <f t="shared" si="65"/>
        <v/>
      </c>
      <c r="AB124" s="4" t="str">
        <f t="shared" si="66"/>
        <v/>
      </c>
      <c r="AC124" s="4" t="str">
        <f t="shared" si="67"/>
        <v/>
      </c>
      <c r="AD124" s="4" t="str">
        <f t="shared" si="68"/>
        <v/>
      </c>
      <c r="AE124" s="4" t="str">
        <f t="shared" si="69"/>
        <v/>
      </c>
      <c r="AF124" s="4" t="str">
        <f t="shared" si="70"/>
        <v/>
      </c>
      <c r="AG124" s="4" t="str">
        <f t="shared" si="71"/>
        <v>999:99.99</v>
      </c>
      <c r="AH124" s="4" t="str">
        <f t="shared" si="72"/>
        <v>999:99.99</v>
      </c>
      <c r="AI124" s="4" t="str">
        <f t="shared" si="73"/>
        <v>999:99.99</v>
      </c>
      <c r="AJ124" s="4">
        <f t="shared" si="59"/>
        <v>0</v>
      </c>
      <c r="AK124" s="4">
        <f t="shared" si="74"/>
        <v>0</v>
      </c>
      <c r="AL124" s="4">
        <f t="shared" si="75"/>
        <v>0</v>
      </c>
      <c r="AM124" s="4" t="str">
        <f t="shared" si="76"/>
        <v/>
      </c>
      <c r="AN124" s="4" t="str">
        <f t="shared" si="60"/>
        <v/>
      </c>
      <c r="AO124" s="4" t="str">
        <f t="shared" si="61"/>
        <v/>
      </c>
      <c r="AV124" s="7">
        <f t="shared" si="77"/>
        <v>0</v>
      </c>
      <c r="AW124" s="7" t="str">
        <f t="shared" si="78"/>
        <v/>
      </c>
      <c r="AZ124" s="4" t="str">
        <f>IF(個人申込!I124="","",VALUE(1))</f>
        <v/>
      </c>
    </row>
    <row r="125" spans="1:52" ht="17.25" customHeight="1" x14ac:dyDescent="0.15">
      <c r="A125" s="47" t="str">
        <f t="shared" si="55"/>
        <v/>
      </c>
      <c r="B125" s="102"/>
      <c r="C125" s="99"/>
      <c r="D125" s="99"/>
      <c r="E125" s="99"/>
      <c r="F125" s="99"/>
      <c r="G125" s="66"/>
      <c r="H125" s="103"/>
      <c r="I125" s="145"/>
      <c r="J125" s="66"/>
      <c r="K125" s="103"/>
      <c r="L125" s="145"/>
      <c r="M125" s="66"/>
      <c r="N125" s="103"/>
      <c r="O125" s="109" t="str">
        <f t="shared" si="64"/>
        <v/>
      </c>
      <c r="P125" s="112" t="str">
        <f>IF(ISERROR(VLOOKUP(AM125,AP$7:$AU$42,6,0)),"",VLOOKUP(AM125,AP$7:$AU$42,6,0))</f>
        <v/>
      </c>
      <c r="Q125" s="112" t="str">
        <f>IF(ISERROR(VLOOKUP(AM125,AP$7:$AQ$42,2,0)),"",VLOOKUP(AM125,AP$7:$AQ$42,2,0))</f>
        <v/>
      </c>
      <c r="R125" s="96"/>
      <c r="S125" s="4">
        <f t="shared" si="56"/>
        <v>0</v>
      </c>
      <c r="T125" s="4">
        <f t="shared" si="79"/>
        <v>0</v>
      </c>
      <c r="U125" s="4" t="str">
        <f t="shared" si="80"/>
        <v/>
      </c>
      <c r="V125" s="4" t="str">
        <f t="shared" si="40"/>
        <v/>
      </c>
      <c r="W125" s="13">
        <f t="shared" si="57"/>
        <v>0</v>
      </c>
      <c r="X125" s="4" t="str">
        <f>IF(ISERROR(VLOOKUP(AM125,AP$7:$AU$42,5,0)),"",VLOOKUP(AM125,AP$7:$AU$42,5,0))</f>
        <v/>
      </c>
      <c r="Y125" s="4">
        <v>5</v>
      </c>
      <c r="Z125" s="4" t="str">
        <f t="shared" si="58"/>
        <v xml:space="preserve"> </v>
      </c>
      <c r="AA125" s="4" t="str">
        <f t="shared" si="65"/>
        <v/>
      </c>
      <c r="AB125" s="4" t="str">
        <f t="shared" si="66"/>
        <v/>
      </c>
      <c r="AC125" s="4" t="str">
        <f t="shared" si="67"/>
        <v/>
      </c>
      <c r="AD125" s="4" t="str">
        <f t="shared" si="68"/>
        <v/>
      </c>
      <c r="AE125" s="4" t="str">
        <f t="shared" si="69"/>
        <v/>
      </c>
      <c r="AF125" s="4" t="str">
        <f t="shared" si="70"/>
        <v/>
      </c>
      <c r="AG125" s="4" t="str">
        <f t="shared" si="71"/>
        <v>999:99.99</v>
      </c>
      <c r="AH125" s="4" t="str">
        <f t="shared" si="72"/>
        <v>999:99.99</v>
      </c>
      <c r="AI125" s="4" t="str">
        <f t="shared" si="73"/>
        <v>999:99.99</v>
      </c>
      <c r="AJ125" s="4">
        <f t="shared" si="59"/>
        <v>0</v>
      </c>
      <c r="AK125" s="4">
        <f t="shared" si="74"/>
        <v>0</v>
      </c>
      <c r="AL125" s="4">
        <f t="shared" si="75"/>
        <v>0</v>
      </c>
      <c r="AM125" s="4" t="str">
        <f t="shared" si="76"/>
        <v/>
      </c>
      <c r="AN125" s="4" t="str">
        <f t="shared" si="60"/>
        <v/>
      </c>
      <c r="AO125" s="4" t="str">
        <f t="shared" si="61"/>
        <v/>
      </c>
      <c r="AV125" s="7">
        <f t="shared" si="77"/>
        <v>0</v>
      </c>
      <c r="AW125" s="7" t="str">
        <f t="shared" si="78"/>
        <v/>
      </c>
      <c r="AZ125" s="4" t="str">
        <f>IF(個人申込!I125="","",VALUE(1))</f>
        <v/>
      </c>
    </row>
    <row r="126" spans="1:52" ht="17.25" customHeight="1" x14ac:dyDescent="0.15">
      <c r="A126" s="47" t="str">
        <f t="shared" si="55"/>
        <v/>
      </c>
      <c r="B126" s="102"/>
      <c r="C126" s="99"/>
      <c r="D126" s="99"/>
      <c r="E126" s="99"/>
      <c r="F126" s="99"/>
      <c r="G126" s="66"/>
      <c r="H126" s="103"/>
      <c r="I126" s="145"/>
      <c r="J126" s="66"/>
      <c r="K126" s="103"/>
      <c r="L126" s="145"/>
      <c r="M126" s="66"/>
      <c r="N126" s="103"/>
      <c r="O126" s="109" t="str">
        <f t="shared" si="64"/>
        <v/>
      </c>
      <c r="P126" s="112" t="str">
        <f>IF(ISERROR(VLOOKUP(AM126,AP$7:$AU$42,6,0)),"",VLOOKUP(AM126,AP$7:$AU$42,6,0))</f>
        <v/>
      </c>
      <c r="Q126" s="112" t="str">
        <f>IF(ISERROR(VLOOKUP(AM126,AP$7:$AQ$42,2,0)),"",VLOOKUP(AM126,AP$7:$AQ$42,2,0))</f>
        <v/>
      </c>
      <c r="R126" s="96"/>
      <c r="S126" s="4">
        <f t="shared" si="56"/>
        <v>0</v>
      </c>
      <c r="T126" s="4">
        <f t="shared" si="79"/>
        <v>0</v>
      </c>
      <c r="U126" s="4" t="str">
        <f t="shared" si="80"/>
        <v/>
      </c>
      <c r="V126" s="4" t="str">
        <f t="shared" si="40"/>
        <v/>
      </c>
      <c r="W126" s="13">
        <f t="shared" si="57"/>
        <v>0</v>
      </c>
      <c r="X126" s="4" t="str">
        <f>IF(ISERROR(VLOOKUP(AM126,AP$7:$AU$42,5,0)),"",VLOOKUP(AM126,AP$7:$AU$42,5,0))</f>
        <v/>
      </c>
      <c r="Y126" s="4">
        <v>5</v>
      </c>
      <c r="Z126" s="4" t="str">
        <f t="shared" si="58"/>
        <v xml:space="preserve"> </v>
      </c>
      <c r="AA126" s="4" t="str">
        <f t="shared" si="65"/>
        <v/>
      </c>
      <c r="AB126" s="4" t="str">
        <f t="shared" si="66"/>
        <v/>
      </c>
      <c r="AC126" s="4" t="str">
        <f t="shared" si="67"/>
        <v/>
      </c>
      <c r="AD126" s="4" t="str">
        <f t="shared" si="68"/>
        <v/>
      </c>
      <c r="AE126" s="4" t="str">
        <f t="shared" si="69"/>
        <v/>
      </c>
      <c r="AF126" s="4" t="str">
        <f t="shared" si="70"/>
        <v/>
      </c>
      <c r="AG126" s="4" t="str">
        <f t="shared" si="71"/>
        <v>999:99.99</v>
      </c>
      <c r="AH126" s="4" t="str">
        <f t="shared" si="72"/>
        <v>999:99.99</v>
      </c>
      <c r="AI126" s="4" t="str">
        <f t="shared" si="73"/>
        <v>999:99.99</v>
      </c>
      <c r="AJ126" s="4">
        <f t="shared" si="59"/>
        <v>0</v>
      </c>
      <c r="AK126" s="4">
        <f t="shared" si="74"/>
        <v>0</v>
      </c>
      <c r="AL126" s="4">
        <f t="shared" si="75"/>
        <v>0</v>
      </c>
      <c r="AM126" s="4" t="str">
        <f t="shared" si="76"/>
        <v/>
      </c>
      <c r="AN126" s="4" t="str">
        <f t="shared" si="60"/>
        <v/>
      </c>
      <c r="AO126" s="4" t="str">
        <f t="shared" si="61"/>
        <v/>
      </c>
      <c r="AV126" s="7">
        <f t="shared" si="77"/>
        <v>0</v>
      </c>
      <c r="AW126" s="7" t="str">
        <f t="shared" si="78"/>
        <v/>
      </c>
      <c r="AZ126" s="4" t="str">
        <f>IF(個人申込!I126="","",VALUE(1))</f>
        <v/>
      </c>
    </row>
    <row r="127" spans="1:52" ht="17.25" customHeight="1" x14ac:dyDescent="0.15">
      <c r="A127" s="47" t="str">
        <f t="shared" si="55"/>
        <v/>
      </c>
      <c r="B127" s="102"/>
      <c r="C127" s="99"/>
      <c r="D127" s="99"/>
      <c r="E127" s="99"/>
      <c r="F127" s="99"/>
      <c r="G127" s="66"/>
      <c r="H127" s="103"/>
      <c r="I127" s="145"/>
      <c r="J127" s="66"/>
      <c r="K127" s="103"/>
      <c r="L127" s="145"/>
      <c r="M127" s="66"/>
      <c r="N127" s="103"/>
      <c r="O127" s="109" t="str">
        <f t="shared" si="64"/>
        <v/>
      </c>
      <c r="P127" s="112" t="str">
        <f>IF(ISERROR(VLOOKUP(AM127,AP$7:$AU$42,6,0)),"",VLOOKUP(AM127,AP$7:$AU$42,6,0))</f>
        <v/>
      </c>
      <c r="Q127" s="112" t="str">
        <f>IF(ISERROR(VLOOKUP(AM127,AP$7:$AQ$42,2,0)),"",VLOOKUP(AM127,AP$7:$AQ$42,2,0))</f>
        <v/>
      </c>
      <c r="R127" s="96"/>
      <c r="S127" s="4">
        <f t="shared" si="56"/>
        <v>0</v>
      </c>
      <c r="T127" s="4">
        <f t="shared" si="79"/>
        <v>0</v>
      </c>
      <c r="U127" s="4" t="str">
        <f t="shared" si="80"/>
        <v/>
      </c>
      <c r="V127" s="4" t="str">
        <f t="shared" si="40"/>
        <v/>
      </c>
      <c r="W127" s="13">
        <f t="shared" si="57"/>
        <v>0</v>
      </c>
      <c r="X127" s="4" t="str">
        <f>IF(ISERROR(VLOOKUP(AM127,AP$7:$AU$42,5,0)),"",VLOOKUP(AM127,AP$7:$AU$42,5,0))</f>
        <v/>
      </c>
      <c r="Y127" s="4">
        <v>5</v>
      </c>
      <c r="Z127" s="4" t="str">
        <f t="shared" si="58"/>
        <v xml:space="preserve"> </v>
      </c>
      <c r="AA127" s="4" t="str">
        <f t="shared" si="65"/>
        <v/>
      </c>
      <c r="AB127" s="4" t="str">
        <f t="shared" si="66"/>
        <v/>
      </c>
      <c r="AC127" s="4" t="str">
        <f t="shared" si="67"/>
        <v/>
      </c>
      <c r="AD127" s="4" t="str">
        <f t="shared" si="68"/>
        <v/>
      </c>
      <c r="AE127" s="4" t="str">
        <f t="shared" si="69"/>
        <v/>
      </c>
      <c r="AF127" s="4" t="str">
        <f t="shared" si="70"/>
        <v/>
      </c>
      <c r="AG127" s="4" t="str">
        <f t="shared" si="71"/>
        <v>999:99.99</v>
      </c>
      <c r="AH127" s="4" t="str">
        <f t="shared" si="72"/>
        <v>999:99.99</v>
      </c>
      <c r="AI127" s="4" t="str">
        <f t="shared" si="73"/>
        <v>999:99.99</v>
      </c>
      <c r="AJ127" s="4">
        <f t="shared" si="59"/>
        <v>0</v>
      </c>
      <c r="AK127" s="4">
        <f t="shared" si="74"/>
        <v>0</v>
      </c>
      <c r="AL127" s="4">
        <f t="shared" si="75"/>
        <v>0</v>
      </c>
      <c r="AM127" s="4" t="str">
        <f t="shared" si="76"/>
        <v/>
      </c>
      <c r="AN127" s="4" t="str">
        <f t="shared" si="60"/>
        <v/>
      </c>
      <c r="AO127" s="4" t="str">
        <f t="shared" si="61"/>
        <v/>
      </c>
      <c r="AV127" s="7">
        <f t="shared" si="77"/>
        <v>0</v>
      </c>
      <c r="AW127" s="7" t="str">
        <f t="shared" si="78"/>
        <v/>
      </c>
      <c r="AZ127" s="4" t="str">
        <f>IF(個人申込!I127="","",VALUE(1))</f>
        <v/>
      </c>
    </row>
    <row r="128" spans="1:52" ht="17.25" customHeight="1" x14ac:dyDescent="0.15">
      <c r="A128" s="47" t="str">
        <f t="shared" si="55"/>
        <v/>
      </c>
      <c r="B128" s="102"/>
      <c r="C128" s="99"/>
      <c r="D128" s="99"/>
      <c r="E128" s="99"/>
      <c r="F128" s="99"/>
      <c r="G128" s="66"/>
      <c r="H128" s="103"/>
      <c r="I128" s="145"/>
      <c r="J128" s="66"/>
      <c r="K128" s="103"/>
      <c r="L128" s="145"/>
      <c r="M128" s="66"/>
      <c r="N128" s="103"/>
      <c r="O128" s="109" t="str">
        <f t="shared" si="64"/>
        <v/>
      </c>
      <c r="P128" s="112" t="str">
        <f>IF(ISERROR(VLOOKUP(AM128,AP$7:$AU$42,6,0)),"",VLOOKUP(AM128,AP$7:$AU$42,6,0))</f>
        <v/>
      </c>
      <c r="Q128" s="112" t="str">
        <f>IF(ISERROR(VLOOKUP(AM128,AP$7:$AQ$42,2,0)),"",VLOOKUP(AM128,AP$7:$AQ$42,2,0))</f>
        <v/>
      </c>
      <c r="R128" s="96"/>
      <c r="S128" s="4">
        <f t="shared" si="56"/>
        <v>0</v>
      </c>
      <c r="T128" s="4">
        <f t="shared" si="79"/>
        <v>0</v>
      </c>
      <c r="U128" s="4" t="str">
        <f t="shared" si="80"/>
        <v/>
      </c>
      <c r="V128" s="4" t="str">
        <f t="shared" si="40"/>
        <v/>
      </c>
      <c r="W128" s="13">
        <f t="shared" si="57"/>
        <v>0</v>
      </c>
      <c r="X128" s="4" t="str">
        <f>IF(ISERROR(VLOOKUP(AM128,AP$7:$AU$42,5,0)),"",VLOOKUP(AM128,AP$7:$AU$42,5,0))</f>
        <v/>
      </c>
      <c r="Y128" s="4">
        <v>5</v>
      </c>
      <c r="Z128" s="4" t="str">
        <f t="shared" si="58"/>
        <v xml:space="preserve"> </v>
      </c>
      <c r="AA128" s="4" t="str">
        <f t="shared" si="65"/>
        <v/>
      </c>
      <c r="AB128" s="4" t="str">
        <f t="shared" si="66"/>
        <v/>
      </c>
      <c r="AC128" s="4" t="str">
        <f t="shared" si="67"/>
        <v/>
      </c>
      <c r="AD128" s="4" t="str">
        <f t="shared" si="68"/>
        <v/>
      </c>
      <c r="AE128" s="4" t="str">
        <f t="shared" si="69"/>
        <v/>
      </c>
      <c r="AF128" s="4" t="str">
        <f t="shared" si="70"/>
        <v/>
      </c>
      <c r="AG128" s="4" t="str">
        <f t="shared" si="71"/>
        <v>999:99.99</v>
      </c>
      <c r="AH128" s="4" t="str">
        <f t="shared" si="72"/>
        <v>999:99.99</v>
      </c>
      <c r="AI128" s="4" t="str">
        <f t="shared" si="73"/>
        <v>999:99.99</v>
      </c>
      <c r="AJ128" s="4">
        <f t="shared" si="59"/>
        <v>0</v>
      </c>
      <c r="AK128" s="4">
        <f t="shared" si="74"/>
        <v>0</v>
      </c>
      <c r="AL128" s="4">
        <f t="shared" si="75"/>
        <v>0</v>
      </c>
      <c r="AM128" s="4" t="str">
        <f t="shared" si="76"/>
        <v/>
      </c>
      <c r="AN128" s="4" t="str">
        <f t="shared" si="60"/>
        <v/>
      </c>
      <c r="AO128" s="4" t="str">
        <f t="shared" si="61"/>
        <v/>
      </c>
      <c r="AV128" s="7">
        <f t="shared" si="77"/>
        <v>0</v>
      </c>
      <c r="AW128" s="7" t="str">
        <f t="shared" si="78"/>
        <v/>
      </c>
      <c r="AZ128" s="4" t="str">
        <f>IF(個人申込!I128="","",VALUE(1))</f>
        <v/>
      </c>
    </row>
    <row r="129" spans="16:52" ht="17.25" customHeight="1" x14ac:dyDescent="0.15">
      <c r="P129" s="113"/>
      <c r="Q129" s="114"/>
      <c r="R129" s="96"/>
      <c r="W129" s="14">
        <f>SUM(W69:W128)</f>
        <v>0</v>
      </c>
      <c r="X129" s="4" t="str">
        <f t="shared" ref="X129" si="81">IF(O129="","",IF(O129&lt;9,1,IF(O129&lt;11,2,IF(O129&lt;13,3,IF(O129&lt;15,4,5)))))</f>
        <v/>
      </c>
      <c r="AA129" s="4" t="str">
        <f>IF(G129="","",VLOOKUP(G129,$AV$9:$AW$24,2,0))</f>
        <v/>
      </c>
      <c r="AB129" s="4" t="str">
        <f>IF(J129="","",VLOOKUP(J129,$AV$9:$AW$24,2,0))</f>
        <v/>
      </c>
      <c r="AC129" s="4" t="str">
        <f>IF(M129="","",VLOOKUP(M129,$AV$9:$AW$24,2,0))</f>
        <v/>
      </c>
      <c r="AJ129" s="4" t="str">
        <f>IF(R129="","",VLOOKUP(R129,$AV$9:$AW$24,2,0))</f>
        <v/>
      </c>
      <c r="AK129" s="4" t="str">
        <f>IF(T129="","",VLOOKUP(T129,$AV$9:$AW$24,2,0))</f>
        <v/>
      </c>
      <c r="AL129" s="4" t="str">
        <f>IF(V129="","",VLOOKUP(V129,$AV$9:$AW$24,2,0))</f>
        <v/>
      </c>
      <c r="AM129" s="4" t="str">
        <f>IF(B129="","",INT(($V$2-#REF!)/10000))</f>
        <v/>
      </c>
      <c r="AZ129" s="4" t="str">
        <f>IF(個人申込!L7="","",VALUE(1))</f>
        <v/>
      </c>
    </row>
    <row r="130" spans="16:52" ht="17.25" customHeight="1" x14ac:dyDescent="0.15">
      <c r="AA130" s="4" t="str">
        <f>IF(G130="","",VLOOKUP(G130,$AV$9:$AW$24,2,0))</f>
        <v/>
      </c>
      <c r="AB130" s="4" t="str">
        <f>IF(J130="","",VLOOKUP(J130,$AV$9:$AW$24,2,0))</f>
        <v/>
      </c>
      <c r="AC130" s="4" t="str">
        <f>IF(M130="","",VLOOKUP(M130,$AV$9:$AW$24,2,0))</f>
        <v/>
      </c>
      <c r="AJ130" s="4" t="str">
        <f>IF(R130="","",VLOOKUP(R130,$AV$9:$AW$24,2,0))</f>
        <v/>
      </c>
      <c r="AK130" s="4" t="str">
        <f>IF(T130="","",VLOOKUP(T130,$AV$9:$AW$24,2,0))</f>
        <v/>
      </c>
      <c r="AL130" s="4" t="str">
        <f>IF(V130="","",VLOOKUP(V130,$AV$9:$AW$24,2,0))</f>
        <v/>
      </c>
      <c r="AM130" s="4" t="str">
        <f>IF(B130="","",INT(($V$2-#REF!)/10000))</f>
        <v/>
      </c>
      <c r="AZ130" s="4" t="str">
        <f>IF(個人申込!L8="","",VALUE(1))</f>
        <v/>
      </c>
    </row>
    <row r="131" spans="16:52" ht="17.25" customHeight="1" x14ac:dyDescent="0.15">
      <c r="AM131" s="4" t="str">
        <f>IF(B131="","",INT(($V$2-#REF!)/10000))</f>
        <v/>
      </c>
      <c r="AZ131" s="4" t="str">
        <f>IF(個人申込!L9="","",VALUE(1))</f>
        <v/>
      </c>
    </row>
    <row r="132" spans="16:52" ht="17.25" customHeight="1" x14ac:dyDescent="0.15">
      <c r="AZ132" s="4" t="str">
        <f>IF(個人申込!L10="","",VALUE(1))</f>
        <v/>
      </c>
    </row>
    <row r="133" spans="16:52" ht="17.25" customHeight="1" x14ac:dyDescent="0.15">
      <c r="AZ133" s="4" t="str">
        <f>IF(個人申込!L11="","",VALUE(1))</f>
        <v/>
      </c>
    </row>
    <row r="134" spans="16:52" ht="17.25" customHeight="1" x14ac:dyDescent="0.15">
      <c r="AZ134" s="4" t="str">
        <f>IF(個人申込!L12="","",VALUE(1))</f>
        <v/>
      </c>
    </row>
    <row r="135" spans="16:52" ht="17.25" customHeight="1" x14ac:dyDescent="0.15">
      <c r="AZ135" s="4" t="str">
        <f>IF(個人申込!L13="","",VALUE(1))</f>
        <v/>
      </c>
    </row>
    <row r="136" spans="16:52" ht="17.25" customHeight="1" x14ac:dyDescent="0.15">
      <c r="AZ136" s="4" t="str">
        <f>IF(個人申込!L14="","",VALUE(1))</f>
        <v/>
      </c>
    </row>
    <row r="137" spans="16:52" ht="17.25" customHeight="1" x14ac:dyDescent="0.15">
      <c r="AZ137" s="4" t="str">
        <f>IF(個人申込!L15="","",VALUE(1))</f>
        <v/>
      </c>
    </row>
    <row r="138" spans="16:52" ht="17.25" customHeight="1" x14ac:dyDescent="0.15">
      <c r="AZ138" s="4" t="str">
        <f>IF(個人申込!L16="","",VALUE(1))</f>
        <v/>
      </c>
    </row>
    <row r="139" spans="16:52" ht="17.25" customHeight="1" x14ac:dyDescent="0.15">
      <c r="AZ139" s="4" t="str">
        <f>IF(個人申込!L17="","",VALUE(1))</f>
        <v/>
      </c>
    </row>
    <row r="140" spans="16:52" ht="17.25" customHeight="1" x14ac:dyDescent="0.15">
      <c r="AZ140" s="4" t="str">
        <f>IF(個人申込!L18="","",VALUE(1))</f>
        <v/>
      </c>
    </row>
    <row r="141" spans="16:52" ht="17.25" customHeight="1" x14ac:dyDescent="0.15">
      <c r="AZ141" s="4" t="str">
        <f>IF(個人申込!L19="","",VALUE(1))</f>
        <v/>
      </c>
    </row>
    <row r="142" spans="16:52" ht="17.25" customHeight="1" x14ac:dyDescent="0.15">
      <c r="AZ142" s="4" t="str">
        <f>IF(個人申込!L20="","",VALUE(1))</f>
        <v/>
      </c>
    </row>
    <row r="143" spans="16:52" ht="17.25" customHeight="1" x14ac:dyDescent="0.15">
      <c r="AZ143" s="4" t="str">
        <f>IF(個人申込!L21="","",VALUE(1))</f>
        <v/>
      </c>
    </row>
    <row r="144" spans="16:52" ht="17.25" customHeight="1" x14ac:dyDescent="0.15">
      <c r="AZ144" s="4" t="str">
        <f>IF(個人申込!L22="","",VALUE(1))</f>
        <v/>
      </c>
    </row>
    <row r="145" spans="52:52" ht="17.25" customHeight="1" x14ac:dyDescent="0.15">
      <c r="AZ145" s="4" t="str">
        <f>IF(個人申込!L23="","",VALUE(1))</f>
        <v/>
      </c>
    </row>
    <row r="146" spans="52:52" ht="17.25" customHeight="1" x14ac:dyDescent="0.15">
      <c r="AZ146" s="4" t="str">
        <f>IF(個人申込!L24="","",VALUE(1))</f>
        <v/>
      </c>
    </row>
    <row r="147" spans="52:52" ht="17.25" customHeight="1" x14ac:dyDescent="0.15">
      <c r="AZ147" s="4" t="str">
        <f>IF(個人申込!L25="","",VALUE(1))</f>
        <v/>
      </c>
    </row>
    <row r="148" spans="52:52" ht="17.25" customHeight="1" x14ac:dyDescent="0.15">
      <c r="AZ148" s="4" t="str">
        <f>IF(個人申込!L26="","",VALUE(1))</f>
        <v/>
      </c>
    </row>
    <row r="149" spans="52:52" ht="17.25" customHeight="1" x14ac:dyDescent="0.15">
      <c r="AZ149" s="4" t="str">
        <f>IF(個人申込!L27="","",VALUE(1))</f>
        <v/>
      </c>
    </row>
    <row r="150" spans="52:52" ht="17.25" customHeight="1" x14ac:dyDescent="0.15">
      <c r="AZ150" s="4" t="str">
        <f>IF(個人申込!L28="","",VALUE(1))</f>
        <v/>
      </c>
    </row>
    <row r="151" spans="52:52" ht="17.25" customHeight="1" x14ac:dyDescent="0.15">
      <c r="AZ151" s="4" t="str">
        <f>IF(個人申込!L29="","",VALUE(1))</f>
        <v/>
      </c>
    </row>
    <row r="152" spans="52:52" ht="17.25" customHeight="1" x14ac:dyDescent="0.15">
      <c r="AZ152" s="4" t="str">
        <f>IF(個人申込!L30="","",VALUE(1))</f>
        <v/>
      </c>
    </row>
    <row r="153" spans="52:52" ht="17.25" customHeight="1" x14ac:dyDescent="0.15">
      <c r="AZ153" s="4" t="str">
        <f>IF(個人申込!L31="","",VALUE(1))</f>
        <v/>
      </c>
    </row>
    <row r="154" spans="52:52" ht="17.25" customHeight="1" x14ac:dyDescent="0.15">
      <c r="AZ154" s="4" t="str">
        <f>IF(個人申込!L32="","",VALUE(1))</f>
        <v/>
      </c>
    </row>
    <row r="155" spans="52:52" ht="17.25" customHeight="1" x14ac:dyDescent="0.15">
      <c r="AZ155" s="4" t="str">
        <f>IF(個人申込!L33="","",VALUE(1))</f>
        <v/>
      </c>
    </row>
    <row r="156" spans="52:52" ht="17.25" customHeight="1" x14ac:dyDescent="0.15">
      <c r="AZ156" s="4" t="str">
        <f>IF(個人申込!L34="","",VALUE(1))</f>
        <v/>
      </c>
    </row>
    <row r="157" spans="52:52" ht="17.25" customHeight="1" x14ac:dyDescent="0.15">
      <c r="AZ157" s="4" t="str">
        <f>IF(個人申込!L35="","",VALUE(1))</f>
        <v/>
      </c>
    </row>
    <row r="158" spans="52:52" ht="17.25" customHeight="1" x14ac:dyDescent="0.15">
      <c r="AZ158" s="4" t="str">
        <f>IF(個人申込!L36="","",VALUE(1))</f>
        <v/>
      </c>
    </row>
    <row r="159" spans="52:52" ht="17.25" customHeight="1" x14ac:dyDescent="0.15">
      <c r="AZ159" s="4" t="str">
        <f>IF(個人申込!L37="","",VALUE(1))</f>
        <v/>
      </c>
    </row>
    <row r="160" spans="52:52" ht="17.25" customHeight="1" x14ac:dyDescent="0.15">
      <c r="AZ160" s="4" t="str">
        <f>IF(個人申込!L38="","",VALUE(1))</f>
        <v/>
      </c>
    </row>
    <row r="161" spans="52:52" ht="17.25" customHeight="1" x14ac:dyDescent="0.15">
      <c r="AZ161" s="4" t="str">
        <f>IF(個人申込!L39="","",VALUE(1))</f>
        <v/>
      </c>
    </row>
    <row r="162" spans="52:52" ht="17.25" customHeight="1" x14ac:dyDescent="0.15">
      <c r="AZ162" s="4" t="str">
        <f>IF(個人申込!L40="","",VALUE(1))</f>
        <v/>
      </c>
    </row>
    <row r="163" spans="52:52" ht="17.25" customHeight="1" x14ac:dyDescent="0.15">
      <c r="AZ163" s="4" t="str">
        <f>IF(個人申込!L41="","",VALUE(1))</f>
        <v/>
      </c>
    </row>
    <row r="164" spans="52:52" ht="17.25" customHeight="1" x14ac:dyDescent="0.15">
      <c r="AZ164" s="4" t="str">
        <f>IF(個人申込!L42="","",VALUE(1))</f>
        <v/>
      </c>
    </row>
    <row r="165" spans="52:52" ht="17.25" customHeight="1" x14ac:dyDescent="0.15">
      <c r="AZ165" s="4" t="str">
        <f>IF(個人申込!L43="","",VALUE(1))</f>
        <v/>
      </c>
    </row>
    <row r="166" spans="52:52" ht="17.25" customHeight="1" x14ac:dyDescent="0.15">
      <c r="AZ166" s="4" t="str">
        <f>IF(個人申込!L44="","",VALUE(1))</f>
        <v/>
      </c>
    </row>
    <row r="167" spans="52:52" ht="17.25" customHeight="1" x14ac:dyDescent="0.15">
      <c r="AZ167" s="4" t="str">
        <f>IF(個人申込!L45="","",VALUE(1))</f>
        <v/>
      </c>
    </row>
    <row r="168" spans="52:52" ht="17.25" customHeight="1" x14ac:dyDescent="0.15">
      <c r="AZ168" s="4" t="str">
        <f>IF(個人申込!L46="","",VALUE(1))</f>
        <v/>
      </c>
    </row>
    <row r="169" spans="52:52" ht="17.25" customHeight="1" x14ac:dyDescent="0.15">
      <c r="AZ169" s="4" t="str">
        <f>IF(個人申込!L47="","",VALUE(1))</f>
        <v/>
      </c>
    </row>
    <row r="170" spans="52:52" ht="17.25" customHeight="1" x14ac:dyDescent="0.15">
      <c r="AZ170" s="4" t="str">
        <f>IF(個人申込!L48="","",VALUE(1))</f>
        <v/>
      </c>
    </row>
    <row r="171" spans="52:52" ht="17.25" customHeight="1" x14ac:dyDescent="0.15">
      <c r="AZ171" s="4" t="str">
        <f>IF(個人申込!L49="","",VALUE(1))</f>
        <v/>
      </c>
    </row>
    <row r="172" spans="52:52" ht="17.25" customHeight="1" x14ac:dyDescent="0.15">
      <c r="AZ172" s="4" t="str">
        <f>IF(個人申込!L50="","",VALUE(1))</f>
        <v/>
      </c>
    </row>
    <row r="173" spans="52:52" ht="17.25" customHeight="1" x14ac:dyDescent="0.15">
      <c r="AZ173" s="4" t="str">
        <f>IF(個人申込!L51="","",VALUE(1))</f>
        <v/>
      </c>
    </row>
    <row r="174" spans="52:52" ht="17.25" customHeight="1" x14ac:dyDescent="0.15">
      <c r="AZ174" s="4" t="str">
        <f>IF(個人申込!L52="","",VALUE(1))</f>
        <v/>
      </c>
    </row>
    <row r="175" spans="52:52" ht="17.25" customHeight="1" x14ac:dyDescent="0.15">
      <c r="AZ175" s="4" t="str">
        <f>IF(個人申込!L53="","",VALUE(1))</f>
        <v/>
      </c>
    </row>
    <row r="176" spans="52:52" ht="17.25" customHeight="1" x14ac:dyDescent="0.15">
      <c r="AZ176" s="4" t="str">
        <f>IF(個人申込!L54="","",VALUE(1))</f>
        <v/>
      </c>
    </row>
    <row r="177" spans="52:52" ht="17.25" customHeight="1" x14ac:dyDescent="0.15">
      <c r="AZ177" s="4" t="str">
        <f>IF(個人申込!L55="","",VALUE(1))</f>
        <v/>
      </c>
    </row>
    <row r="178" spans="52:52" ht="17.25" customHeight="1" x14ac:dyDescent="0.15">
      <c r="AZ178" s="4" t="str">
        <f>IF(個人申込!L56="","",VALUE(1))</f>
        <v/>
      </c>
    </row>
    <row r="179" spans="52:52" ht="17.25" customHeight="1" x14ac:dyDescent="0.15">
      <c r="AZ179" s="4" t="str">
        <f>IF(個人申込!L57="","",VALUE(1))</f>
        <v/>
      </c>
    </row>
    <row r="180" spans="52:52" ht="17.25" customHeight="1" x14ac:dyDescent="0.15">
      <c r="AZ180" s="4" t="str">
        <f>IF(個人申込!L58="","",VALUE(1))</f>
        <v/>
      </c>
    </row>
    <row r="181" spans="52:52" ht="17.25" customHeight="1" x14ac:dyDescent="0.15">
      <c r="AZ181" s="4" t="str">
        <f>IF(個人申込!L59="","",VALUE(1))</f>
        <v/>
      </c>
    </row>
    <row r="182" spans="52:52" ht="17.25" customHeight="1" x14ac:dyDescent="0.15">
      <c r="AZ182" s="4" t="str">
        <f>IF(個人申込!L60="","",VALUE(1))</f>
        <v/>
      </c>
    </row>
    <row r="183" spans="52:52" ht="17.25" customHeight="1" x14ac:dyDescent="0.15">
      <c r="AZ183" s="4" t="str">
        <f>IF(個人申込!L61="","",VALUE(1))</f>
        <v/>
      </c>
    </row>
    <row r="184" spans="52:52" ht="17.25" customHeight="1" x14ac:dyDescent="0.15">
      <c r="AZ184" s="4" t="str">
        <f>IF(個人申込!L62="","",VALUE(1))</f>
        <v/>
      </c>
    </row>
    <row r="185" spans="52:52" ht="17.25" customHeight="1" x14ac:dyDescent="0.15">
      <c r="AZ185" s="4" t="str">
        <f>IF(個人申込!L63="","",VALUE(1))</f>
        <v/>
      </c>
    </row>
    <row r="186" spans="52:52" ht="17.25" customHeight="1" x14ac:dyDescent="0.15">
      <c r="AZ186" s="4" t="str">
        <f>IF(個人申込!L64="","",VALUE(1))</f>
        <v/>
      </c>
    </row>
    <row r="187" spans="52:52" ht="17.25" customHeight="1" x14ac:dyDescent="0.15">
      <c r="AZ187" s="4" t="str">
        <f>IF(個人申込!L65="","",VALUE(1))</f>
        <v/>
      </c>
    </row>
    <row r="188" spans="52:52" ht="17.25" customHeight="1" x14ac:dyDescent="0.15">
      <c r="AZ188" s="4" t="str">
        <f>IF(個人申込!L66="","",VALUE(1))</f>
        <v/>
      </c>
    </row>
    <row r="189" spans="52:52" ht="17.25" customHeight="1" x14ac:dyDescent="0.15">
      <c r="AZ189" s="4" t="str">
        <f>IF(個人申込!L67="","",VALUE(1))</f>
        <v/>
      </c>
    </row>
    <row r="191" spans="52:52" ht="17.25" customHeight="1" x14ac:dyDescent="0.15">
      <c r="AZ191" s="4" t="str">
        <f>IF(個人申込!L69="","",VALUE(1))</f>
        <v/>
      </c>
    </row>
    <row r="192" spans="52:52" ht="17.25" customHeight="1" x14ac:dyDescent="0.15">
      <c r="AZ192" s="4" t="str">
        <f>IF(個人申込!L70="","",VALUE(1))</f>
        <v/>
      </c>
    </row>
    <row r="193" spans="52:52" ht="17.25" customHeight="1" x14ac:dyDescent="0.15">
      <c r="AZ193" s="4" t="str">
        <f>IF(個人申込!L71="","",VALUE(1))</f>
        <v/>
      </c>
    </row>
    <row r="194" spans="52:52" ht="17.25" customHeight="1" x14ac:dyDescent="0.15">
      <c r="AZ194" s="4" t="str">
        <f>IF(個人申込!L72="","",VALUE(1))</f>
        <v/>
      </c>
    </row>
    <row r="195" spans="52:52" ht="17.25" customHeight="1" x14ac:dyDescent="0.15">
      <c r="AZ195" s="4" t="str">
        <f>IF(個人申込!L73="","",VALUE(1))</f>
        <v/>
      </c>
    </row>
    <row r="196" spans="52:52" ht="17.25" customHeight="1" x14ac:dyDescent="0.15">
      <c r="AZ196" s="4" t="str">
        <f>IF(個人申込!L74="","",VALUE(1))</f>
        <v/>
      </c>
    </row>
    <row r="197" spans="52:52" ht="17.25" customHeight="1" x14ac:dyDescent="0.15">
      <c r="AZ197" s="4" t="str">
        <f>IF(個人申込!L75="","",VALUE(1))</f>
        <v/>
      </c>
    </row>
    <row r="198" spans="52:52" ht="17.25" customHeight="1" x14ac:dyDescent="0.15">
      <c r="AZ198" s="4" t="str">
        <f>IF(個人申込!L76="","",VALUE(1))</f>
        <v/>
      </c>
    </row>
    <row r="199" spans="52:52" ht="17.25" customHeight="1" x14ac:dyDescent="0.15">
      <c r="AZ199" s="4" t="str">
        <f>IF(個人申込!L77="","",VALUE(1))</f>
        <v/>
      </c>
    </row>
    <row r="200" spans="52:52" ht="17.25" customHeight="1" x14ac:dyDescent="0.15">
      <c r="AZ200" s="4" t="str">
        <f>IF(個人申込!L78="","",VALUE(1))</f>
        <v/>
      </c>
    </row>
    <row r="201" spans="52:52" ht="17.25" customHeight="1" x14ac:dyDescent="0.15">
      <c r="AZ201" s="4" t="str">
        <f>IF(個人申込!L79="","",VALUE(1))</f>
        <v/>
      </c>
    </row>
    <row r="202" spans="52:52" ht="17.25" customHeight="1" x14ac:dyDescent="0.15">
      <c r="AZ202" s="4" t="str">
        <f>IF(個人申込!L80="","",VALUE(1))</f>
        <v/>
      </c>
    </row>
    <row r="203" spans="52:52" ht="17.25" customHeight="1" x14ac:dyDescent="0.15">
      <c r="AZ203" s="4" t="str">
        <f>IF(個人申込!L81="","",VALUE(1))</f>
        <v/>
      </c>
    </row>
    <row r="204" spans="52:52" ht="17.25" customHeight="1" x14ac:dyDescent="0.15">
      <c r="AZ204" s="4" t="str">
        <f>IF(個人申込!L82="","",VALUE(1))</f>
        <v/>
      </c>
    </row>
    <row r="205" spans="52:52" ht="17.25" customHeight="1" x14ac:dyDescent="0.15">
      <c r="AZ205" s="4" t="str">
        <f>IF(個人申込!L83="","",VALUE(1))</f>
        <v/>
      </c>
    </row>
    <row r="206" spans="52:52" ht="17.25" customHeight="1" x14ac:dyDescent="0.15">
      <c r="AZ206" s="4" t="str">
        <f>IF(個人申込!L84="","",VALUE(1))</f>
        <v/>
      </c>
    </row>
    <row r="207" spans="52:52" ht="17.25" customHeight="1" x14ac:dyDescent="0.15">
      <c r="AZ207" s="4" t="str">
        <f>IF(個人申込!L85="","",VALUE(1))</f>
        <v/>
      </c>
    </row>
    <row r="208" spans="52:52" ht="17.25" customHeight="1" x14ac:dyDescent="0.15">
      <c r="AZ208" s="4" t="str">
        <f>IF(個人申込!L86="","",VALUE(1))</f>
        <v/>
      </c>
    </row>
    <row r="209" spans="52:52" ht="17.25" customHeight="1" x14ac:dyDescent="0.15">
      <c r="AZ209" s="4" t="str">
        <f>IF(個人申込!L87="","",VALUE(1))</f>
        <v/>
      </c>
    </row>
    <row r="210" spans="52:52" ht="17.25" customHeight="1" x14ac:dyDescent="0.15">
      <c r="AZ210" s="4" t="str">
        <f>IF(個人申込!L88="","",VALUE(1))</f>
        <v/>
      </c>
    </row>
    <row r="211" spans="52:52" ht="17.25" customHeight="1" x14ac:dyDescent="0.15">
      <c r="AZ211" s="4" t="str">
        <f>IF(個人申込!L89="","",VALUE(1))</f>
        <v/>
      </c>
    </row>
    <row r="212" spans="52:52" ht="17.25" customHeight="1" x14ac:dyDescent="0.15">
      <c r="AZ212" s="4" t="str">
        <f>IF(個人申込!L90="","",VALUE(1))</f>
        <v/>
      </c>
    </row>
    <row r="213" spans="52:52" ht="17.25" customHeight="1" x14ac:dyDescent="0.15">
      <c r="AZ213" s="4" t="str">
        <f>IF(個人申込!L91="","",VALUE(1))</f>
        <v/>
      </c>
    </row>
    <row r="214" spans="52:52" ht="17.25" customHeight="1" x14ac:dyDescent="0.15">
      <c r="AZ214" s="4" t="str">
        <f>IF(個人申込!L92="","",VALUE(1))</f>
        <v/>
      </c>
    </row>
    <row r="215" spans="52:52" ht="17.25" customHeight="1" x14ac:dyDescent="0.15">
      <c r="AZ215" s="4" t="str">
        <f>IF(個人申込!L93="","",VALUE(1))</f>
        <v/>
      </c>
    </row>
    <row r="216" spans="52:52" ht="17.25" customHeight="1" x14ac:dyDescent="0.15">
      <c r="AZ216" s="4" t="str">
        <f>IF(個人申込!L94="","",VALUE(1))</f>
        <v/>
      </c>
    </row>
    <row r="217" spans="52:52" ht="17.25" customHeight="1" x14ac:dyDescent="0.15">
      <c r="AZ217" s="4" t="str">
        <f>IF(個人申込!L95="","",VALUE(1))</f>
        <v/>
      </c>
    </row>
    <row r="218" spans="52:52" ht="17.25" customHeight="1" x14ac:dyDescent="0.15">
      <c r="AZ218" s="4" t="str">
        <f>IF(個人申込!L96="","",VALUE(1))</f>
        <v/>
      </c>
    </row>
    <row r="219" spans="52:52" ht="17.25" customHeight="1" x14ac:dyDescent="0.15">
      <c r="AZ219" s="4" t="str">
        <f>IF(個人申込!L97="","",VALUE(1))</f>
        <v/>
      </c>
    </row>
    <row r="220" spans="52:52" ht="17.25" customHeight="1" x14ac:dyDescent="0.15">
      <c r="AZ220" s="4" t="str">
        <f>IF(個人申込!L98="","",VALUE(1))</f>
        <v/>
      </c>
    </row>
    <row r="221" spans="52:52" ht="17.25" customHeight="1" x14ac:dyDescent="0.15">
      <c r="AZ221" s="4" t="str">
        <f>IF(個人申込!L99="","",VALUE(1))</f>
        <v/>
      </c>
    </row>
    <row r="222" spans="52:52" ht="17.25" customHeight="1" x14ac:dyDescent="0.15">
      <c r="AZ222" s="4" t="str">
        <f>IF(個人申込!L100="","",VALUE(1))</f>
        <v/>
      </c>
    </row>
    <row r="223" spans="52:52" ht="17.25" customHeight="1" x14ac:dyDescent="0.15">
      <c r="AZ223" s="4" t="str">
        <f>IF(個人申込!L101="","",VALUE(1))</f>
        <v/>
      </c>
    </row>
    <row r="224" spans="52:52" ht="17.25" customHeight="1" x14ac:dyDescent="0.15">
      <c r="AZ224" s="4" t="str">
        <f>IF(個人申込!L102="","",VALUE(1))</f>
        <v/>
      </c>
    </row>
    <row r="225" spans="52:52" ht="17.25" customHeight="1" x14ac:dyDescent="0.15">
      <c r="AZ225" s="4" t="str">
        <f>IF(個人申込!L103="","",VALUE(1))</f>
        <v/>
      </c>
    </row>
    <row r="226" spans="52:52" ht="17.25" customHeight="1" x14ac:dyDescent="0.15">
      <c r="AZ226" s="4" t="str">
        <f>IF(個人申込!L104="","",VALUE(1))</f>
        <v/>
      </c>
    </row>
    <row r="227" spans="52:52" ht="17.25" customHeight="1" x14ac:dyDescent="0.15">
      <c r="AZ227" s="4" t="str">
        <f>IF(個人申込!L105="","",VALUE(1))</f>
        <v/>
      </c>
    </row>
    <row r="228" spans="52:52" ht="17.25" customHeight="1" x14ac:dyDescent="0.15">
      <c r="AZ228" s="4" t="str">
        <f>IF(個人申込!L106="","",VALUE(1))</f>
        <v/>
      </c>
    </row>
    <row r="229" spans="52:52" ht="17.25" customHeight="1" x14ac:dyDescent="0.15">
      <c r="AZ229" s="4" t="str">
        <f>IF(個人申込!L107="","",VALUE(1))</f>
        <v/>
      </c>
    </row>
    <row r="230" spans="52:52" ht="17.25" customHeight="1" x14ac:dyDescent="0.15">
      <c r="AZ230" s="4" t="str">
        <f>IF(個人申込!L108="","",VALUE(1))</f>
        <v/>
      </c>
    </row>
    <row r="231" spans="52:52" ht="17.25" customHeight="1" x14ac:dyDescent="0.15">
      <c r="AZ231" s="4" t="str">
        <f>IF(個人申込!L109="","",VALUE(1))</f>
        <v/>
      </c>
    </row>
    <row r="232" spans="52:52" ht="17.25" customHeight="1" x14ac:dyDescent="0.15">
      <c r="AZ232" s="4" t="str">
        <f>IF(個人申込!L110="","",VALUE(1))</f>
        <v/>
      </c>
    </row>
    <row r="233" spans="52:52" ht="17.25" customHeight="1" x14ac:dyDescent="0.15">
      <c r="AZ233" s="4" t="str">
        <f>IF(個人申込!L111="","",VALUE(1))</f>
        <v/>
      </c>
    </row>
    <row r="234" spans="52:52" ht="17.25" customHeight="1" x14ac:dyDescent="0.15">
      <c r="AZ234" s="4" t="str">
        <f>IF(個人申込!L112="","",VALUE(1))</f>
        <v/>
      </c>
    </row>
    <row r="235" spans="52:52" ht="17.25" customHeight="1" x14ac:dyDescent="0.15">
      <c r="AZ235" s="4" t="str">
        <f>IF(個人申込!L113="","",VALUE(1))</f>
        <v/>
      </c>
    </row>
    <row r="236" spans="52:52" ht="17.25" customHeight="1" x14ac:dyDescent="0.15">
      <c r="AZ236" s="4" t="str">
        <f>IF(個人申込!L114="","",VALUE(1))</f>
        <v/>
      </c>
    </row>
    <row r="237" spans="52:52" ht="17.25" customHeight="1" x14ac:dyDescent="0.15">
      <c r="AZ237" s="4" t="str">
        <f>IF(個人申込!L115="","",VALUE(1))</f>
        <v/>
      </c>
    </row>
    <row r="238" spans="52:52" ht="17.25" customHeight="1" x14ac:dyDescent="0.15">
      <c r="AZ238" s="4" t="str">
        <f>IF(個人申込!L116="","",VALUE(1))</f>
        <v/>
      </c>
    </row>
    <row r="239" spans="52:52" ht="17.25" customHeight="1" x14ac:dyDescent="0.15">
      <c r="AZ239" s="4" t="str">
        <f>IF(個人申込!L117="","",VALUE(1))</f>
        <v/>
      </c>
    </row>
    <row r="240" spans="52:52" ht="17.25" customHeight="1" x14ac:dyDescent="0.15">
      <c r="AZ240" s="4" t="str">
        <f>IF(個人申込!L118="","",VALUE(1))</f>
        <v/>
      </c>
    </row>
    <row r="241" spans="52:52" ht="17.25" customHeight="1" x14ac:dyDescent="0.15">
      <c r="AZ241" s="4" t="str">
        <f>IF(個人申込!L119="","",VALUE(1))</f>
        <v/>
      </c>
    </row>
    <row r="242" spans="52:52" ht="17.25" customHeight="1" x14ac:dyDescent="0.15">
      <c r="AZ242" s="4" t="str">
        <f>IF(個人申込!L120="","",VALUE(1))</f>
        <v/>
      </c>
    </row>
    <row r="243" spans="52:52" ht="17.25" customHeight="1" x14ac:dyDescent="0.15">
      <c r="AZ243" s="4" t="str">
        <f>IF(個人申込!L121="","",VALUE(1))</f>
        <v/>
      </c>
    </row>
    <row r="244" spans="52:52" ht="17.25" customHeight="1" x14ac:dyDescent="0.15">
      <c r="AZ244" s="4" t="str">
        <f>IF(個人申込!L122="","",VALUE(1))</f>
        <v/>
      </c>
    </row>
    <row r="245" spans="52:52" ht="17.25" customHeight="1" x14ac:dyDescent="0.15">
      <c r="AZ245" s="4" t="str">
        <f>IF(個人申込!L123="","",VALUE(1))</f>
        <v/>
      </c>
    </row>
    <row r="246" spans="52:52" ht="17.25" customHeight="1" x14ac:dyDescent="0.15">
      <c r="AZ246" s="4" t="str">
        <f>IF(個人申込!L124="","",VALUE(1))</f>
        <v/>
      </c>
    </row>
    <row r="247" spans="52:52" ht="17.25" customHeight="1" x14ac:dyDescent="0.15">
      <c r="AZ247" s="4" t="str">
        <f>IF(個人申込!L125="","",VALUE(1))</f>
        <v/>
      </c>
    </row>
    <row r="248" spans="52:52" ht="17.25" customHeight="1" x14ac:dyDescent="0.15">
      <c r="AZ248" s="4" t="str">
        <f>IF(個人申込!L126="","",VALUE(1))</f>
        <v/>
      </c>
    </row>
    <row r="249" spans="52:52" ht="17.25" customHeight="1" x14ac:dyDescent="0.15">
      <c r="AZ249" s="4" t="str">
        <f>IF(個人申込!L127="","",VALUE(1))</f>
        <v/>
      </c>
    </row>
    <row r="250" spans="52:52" ht="17.25" customHeight="1" x14ac:dyDescent="0.15">
      <c r="AZ250" s="4" t="str">
        <f>IF(個人申込!L128="","",VALUE(1))</f>
        <v/>
      </c>
    </row>
  </sheetData>
  <sheetProtection selectLockedCells="1"/>
  <mergeCells count="8">
    <mergeCell ref="G5:I5"/>
    <mergeCell ref="J5:L5"/>
    <mergeCell ref="AJ5:AL5"/>
    <mergeCell ref="M1:N1"/>
    <mergeCell ref="M5:N5"/>
    <mergeCell ref="AG5:AI5"/>
    <mergeCell ref="AA5:AC5"/>
    <mergeCell ref="AD5:AF5"/>
  </mergeCells>
  <phoneticPr fontId="2"/>
  <conditionalFormatting sqref="G7:G66 G69:G128">
    <cfRule type="expression" dxfId="2" priority="6" stopIfTrue="1">
      <formula>AJ7=1</formula>
    </cfRule>
  </conditionalFormatting>
  <conditionalFormatting sqref="J7:J66 J69:J128">
    <cfRule type="expression" dxfId="1" priority="7" stopIfTrue="1">
      <formula>AK7=1</formula>
    </cfRule>
  </conditionalFormatting>
  <conditionalFormatting sqref="M69:M128 M7:M66">
    <cfRule type="expression" dxfId="0" priority="8" stopIfTrue="1">
      <formula>AL7=1</formula>
    </cfRule>
  </conditionalFormatting>
  <dataValidations xWindow="714" yWindow="463" count="12">
    <dataValidation imeMode="on" allowBlank="1" showInputMessage="1" showErrorMessage="1" promptTitle="名" prompt="選手の名を入力して下さい。" sqref="D7:D66 D69:D128" xr:uid="{00000000-0002-0000-0100-000000000000}"/>
    <dataValidation type="decimal" imeMode="off" allowBlank="1" showInputMessage="1" showErrorMessage="1" errorTitle="入力確認" error="20分以内で入力して下さい。_x000a_１分以上の場合は_x000a_1分45秒67→｢145.67｣の形式で_x000a_入力して下さい。" promptTitle="エントリータイム入力" prompt="例　30秒45　→　30.45_x000a_1分13秒32　→　113.32" sqref="H7:H66 K7:K66 H69:H128 N69:N128 N7:N66 K69:K128" xr:uid="{00000000-0002-0000-0100-000001000000}">
      <formula1>1</formula1>
      <formula2>2000</formula2>
    </dataValidation>
    <dataValidation allowBlank="1" showInputMessage="1" showErrorMessage="1" prompt="入力不要" sqref="Q69:R128 A7:A66 A69:A128 O69:O128 O7:O66 Q7:R66 P7:P128" xr:uid="{00000000-0002-0000-0100-000002000000}"/>
    <dataValidation imeMode="on" allowBlank="1" showInputMessage="1" showErrorMessage="1" promptTitle="姓" prompt="選手の姓を入力して下さい。" sqref="C69:C128 C7:C66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E69:E128 E7:E66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F7:F66 F69:F128" xr:uid="{00000000-0002-0000-0100-000005000000}"/>
    <dataValidation type="date" imeMode="off" operator="lessThanOrEqual" allowBlank="1" showInputMessage="1" error="18歳未満は出場出来ません。" promptTitle="入力形式" prompt="例　1943/01/14 の形式で_x000a_入力して下さい。" sqref="B7:B66" xr:uid="{00000000-0002-0000-0100-000006000000}">
      <formula1>TODAY()-1*365</formula1>
    </dataValidation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9:B128" xr:uid="{00000000-0002-0000-0100-000007000000}">
      <formula1>TODAY()-1*365</formula1>
    </dataValidation>
    <dataValidation type="list" allowBlank="1" showInputMessage="1" showErrorMessage="1" promptTitle="種目選択" prompt="出場種目を選択して下さい。" sqref="M69:M128 M7:M66" xr:uid="{00000000-0002-0000-0100-000008000000}">
      <formula1>IF($X7=1,$AV$49:$AV$54,IF($X7=2,$AV$37:$AV$46,IF($X7=3,$AV$24:$AV$34,$AV$8:$AV$21)))</formula1>
    </dataValidation>
    <dataValidation type="list" allowBlank="1" showInputMessage="1" showErrorMessage="1" promptTitle="種目選択" prompt="出場種目を選択して下さい。" sqref="G7:G66 G69:G128 J7:J66" xr:uid="{00000000-0002-0000-0100-000009000000}">
      <formula1>$AV$9:$AV$17</formula1>
    </dataValidation>
    <dataValidation type="list" allowBlank="1" showInputMessage="1" showErrorMessage="1" promptTitle="種目選択" prompt="出場種目を選択して下さい。" sqref="J69:J128" xr:uid="{00000000-0002-0000-0100-00000B000000}">
      <formula1>$AV$8:$AV$17</formula1>
    </dataValidation>
    <dataValidation type="list" imeMode="off" allowBlank="1" showInputMessage="1" showErrorMessage="1" errorTitle="入力確認" error="20分以内で入力して下さい。_x000a_１分以上の場合は_x000a_1分45秒67→｢145.67｣の形式で_x000a_入力して下さい。" promptTitle="泳力検定" prompt="泳力検定を希望する方は、「希望する」を選択して下さい。" sqref="I7:I66 L7:L66 I69:I128 L69:L128" xr:uid="{52C561E1-5847-4127-9416-6297B664E7A1}">
      <formula1>"   ,希望する"</formula1>
    </dataValidation>
  </dataValidations>
  <printOptions horizontalCentered="1"/>
  <pageMargins left="0.27559055118110237" right="0.27559055118110237" top="0.59055118110236227" bottom="0.39370078740157483" header="0.51181102362204722" footer="0.51181102362204722"/>
  <pageSetup paperSize="9" scale="70" fitToHeight="2" orientation="portrait" blackAndWhite="1" horizontalDpi="4294967292" verticalDpi="300" r:id="rId1"/>
  <headerFooter alignWithMargins="0"/>
  <rowBreaks count="1" manualBreakCount="1">
    <brk id="6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G32"/>
  <sheetViews>
    <sheetView showGridLines="0" workbookViewId="0">
      <pane ySplit="5" topLeftCell="A6" activePane="bottomLeft" state="frozen"/>
      <selection pane="bottomLeft" activeCell="C7" sqref="C7"/>
    </sheetView>
  </sheetViews>
  <sheetFormatPr defaultRowHeight="18" customHeight="1" x14ac:dyDescent="0.15"/>
  <cols>
    <col min="1" max="1" width="6.28515625" style="17" customWidth="1"/>
    <col min="2" max="2" width="16.7109375" style="16" customWidth="1"/>
    <col min="3" max="3" width="16.85546875" style="17" customWidth="1"/>
    <col min="4" max="4" width="11.7109375" style="16" customWidth="1"/>
    <col min="5" max="5" width="37.42578125" style="16" hidden="1" customWidth="1"/>
    <col min="6" max="6" width="18.28515625" style="16" hidden="1" customWidth="1"/>
    <col min="7" max="7" width="12.28515625" style="16" hidden="1" customWidth="1"/>
    <col min="8" max="14" width="9.140625" style="16" hidden="1" customWidth="1"/>
    <col min="15" max="15" width="14.140625" style="16" hidden="1" customWidth="1"/>
    <col min="16" max="33" width="9.140625" style="16" hidden="1" customWidth="1"/>
    <col min="34" max="60" width="9.140625" style="16" customWidth="1"/>
    <col min="61" max="16384" width="9.140625" style="16"/>
  </cols>
  <sheetData>
    <row r="1" spans="1:16" ht="18" customHeight="1" x14ac:dyDescent="0.15">
      <c r="A1" s="125" t="str">
        <f>申込書!B1</f>
        <v>スポーツ報知ジュニア</v>
      </c>
      <c r="E1" s="81"/>
      <c r="F1" s="126" t="s">
        <v>120</v>
      </c>
    </row>
    <row r="2" spans="1:16" ht="18" customHeight="1" x14ac:dyDescent="0.15">
      <c r="C2" s="48"/>
      <c r="D2" s="48"/>
      <c r="E2" s="48"/>
      <c r="F2" s="48"/>
    </row>
    <row r="3" spans="1:16" ht="18" customHeight="1" x14ac:dyDescent="0.15">
      <c r="A3" s="69"/>
      <c r="B3" s="118" t="str">
        <f>IF(申込書!C6="","",申込書!C6)</f>
        <v/>
      </c>
      <c r="C3" s="70"/>
      <c r="D3" s="71"/>
    </row>
    <row r="4" spans="1:16" ht="18" customHeight="1" x14ac:dyDescent="0.15">
      <c r="B4" s="18"/>
      <c r="C4" s="19"/>
    </row>
    <row r="5" spans="1:16" s="17" customFormat="1" ht="18" customHeight="1" x14ac:dyDescent="0.15">
      <c r="A5" s="9" t="s">
        <v>7</v>
      </c>
      <c r="B5" s="9" t="s">
        <v>8</v>
      </c>
      <c r="C5" s="9" t="s">
        <v>11</v>
      </c>
      <c r="D5" s="9" t="s">
        <v>9</v>
      </c>
      <c r="E5" s="34"/>
      <c r="F5" s="23"/>
      <c r="I5" s="16" t="s">
        <v>116</v>
      </c>
    </row>
    <row r="6" spans="1:16" s="23" customFormat="1" ht="18" customHeight="1" x14ac:dyDescent="0.15">
      <c r="A6" s="20" t="s">
        <v>141</v>
      </c>
      <c r="B6" s="21"/>
      <c r="C6" s="22"/>
      <c r="D6" s="22"/>
      <c r="G6" s="23" t="s">
        <v>114</v>
      </c>
      <c r="H6" s="23" t="s">
        <v>115</v>
      </c>
    </row>
    <row r="7" spans="1:16" ht="18" customHeight="1" x14ac:dyDescent="0.15">
      <c r="A7" s="9" t="str">
        <f>IF(B7="","",1)</f>
        <v/>
      </c>
      <c r="B7" s="53" t="str">
        <f>IF(C7="","",申込書!$Q$4)</f>
        <v/>
      </c>
      <c r="C7" s="119"/>
      <c r="D7" s="120"/>
      <c r="E7" s="127"/>
      <c r="F7" s="123"/>
      <c r="G7" s="4" t="str">
        <f>IF(D7="","999:99.99"," "&amp;LEFT(RIGHT("        "&amp;TEXT(D7,"0.00"),7),2)&amp;":"&amp;RIGHT(TEXT(D7,"0.00"),5))</f>
        <v>999:99.99</v>
      </c>
      <c r="H7" s="16" t="str">
        <f>IF(C7="","",VLOOKUP(C7,$O$8:$P$12,2,0))</f>
        <v/>
      </c>
      <c r="I7" s="16">
        <f>IF(H7="",0,COUNTIF(H$7:H$11,H7))</f>
        <v>0</v>
      </c>
    </row>
    <row r="8" spans="1:16" ht="18" customHeight="1" x14ac:dyDescent="0.15">
      <c r="A8" s="9" t="str">
        <f>IF(B8="","",A7+1)</f>
        <v/>
      </c>
      <c r="B8" s="53" t="str">
        <f>IF(C8="","",申込書!$Q$4)</f>
        <v/>
      </c>
      <c r="C8" s="119"/>
      <c r="D8" s="120"/>
      <c r="E8" s="127"/>
      <c r="F8" s="123"/>
      <c r="G8" s="4" t="str">
        <f>IF(D8="","999:99.99"," "&amp;LEFT(RIGHT("        "&amp;TEXT(D8,"0.00"),7),2)&amp;":"&amp;RIGHT(TEXT(D8,"0.00"),5))</f>
        <v>999:99.99</v>
      </c>
      <c r="H8" s="16" t="str">
        <f t="shared" ref="H8:H32" si="0">IF(C8="","",VLOOKUP(C8,$O$8:$P$12,2,0))</f>
        <v/>
      </c>
      <c r="I8" s="16">
        <f>IF(H8="",0,COUNTIF(H$7:H$11,H8))</f>
        <v>0</v>
      </c>
      <c r="O8" s="16" t="s">
        <v>126</v>
      </c>
      <c r="P8" s="16">
        <v>1</v>
      </c>
    </row>
    <row r="9" spans="1:16" ht="18" customHeight="1" x14ac:dyDescent="0.15">
      <c r="A9" s="9" t="str">
        <f>IF(B9="","",A8+1)</f>
        <v/>
      </c>
      <c r="B9" s="53" t="str">
        <f>IF(C9="","",申込書!$Q$4)</f>
        <v/>
      </c>
      <c r="C9" s="119"/>
      <c r="D9" s="120"/>
      <c r="E9" s="127"/>
      <c r="F9" s="123"/>
      <c r="G9" s="4" t="str">
        <f>IF(D9="","999:99.99"," "&amp;LEFT(RIGHT("        "&amp;TEXT(D9,"0.00"),7),2)&amp;":"&amp;RIGHT(TEXT(D9,"0.00"),5))</f>
        <v>999:99.99</v>
      </c>
      <c r="H9" s="16" t="str">
        <f t="shared" si="0"/>
        <v/>
      </c>
      <c r="I9" s="16">
        <f>IF(H9="",0,COUNTIF(H$7:H$11,H9))</f>
        <v>0</v>
      </c>
      <c r="O9" s="16" t="s">
        <v>127</v>
      </c>
      <c r="P9" s="16">
        <v>2</v>
      </c>
    </row>
    <row r="10" spans="1:16" ht="18" customHeight="1" x14ac:dyDescent="0.15">
      <c r="A10" s="9" t="str">
        <f>IF(B10="","",A9+1)</f>
        <v/>
      </c>
      <c r="B10" s="53" t="str">
        <f>IF(C10="","",申込書!$Q$4)</f>
        <v/>
      </c>
      <c r="C10" s="119"/>
      <c r="D10" s="120"/>
      <c r="E10" s="127"/>
      <c r="F10" s="123"/>
      <c r="G10" s="4" t="str">
        <f>IF(D10="","999:99.99"," "&amp;LEFT(RIGHT("        "&amp;TEXT(D10,"0.00"),7),2)&amp;":"&amp;RIGHT(TEXT(D10,"0.00"),5))</f>
        <v>999:99.99</v>
      </c>
      <c r="H10" s="16" t="str">
        <f t="shared" si="0"/>
        <v/>
      </c>
      <c r="I10" s="16">
        <f>IF(H10="",0,COUNTIF(H$7:H$11,H10))</f>
        <v>0</v>
      </c>
    </row>
    <row r="11" spans="1:16" ht="18" customHeight="1" x14ac:dyDescent="0.15">
      <c r="A11" s="9" t="str">
        <f>IF(B11="","",A10+1)</f>
        <v/>
      </c>
      <c r="B11" s="53" t="str">
        <f>IF(C11="","",申込書!$Q$4)</f>
        <v/>
      </c>
      <c r="C11" s="119"/>
      <c r="D11" s="120"/>
      <c r="E11" s="127"/>
      <c r="F11" s="123"/>
      <c r="G11" s="4" t="str">
        <f>IF(D11="","999:99.99"," "&amp;LEFT(RIGHT("        "&amp;TEXT(D11,"0.00"),7),2)&amp;":"&amp;RIGHT(TEXT(D11,"0.00"),5))</f>
        <v>999:99.99</v>
      </c>
      <c r="H11" s="16" t="str">
        <f t="shared" si="0"/>
        <v/>
      </c>
      <c r="I11" s="16">
        <f>IF(H11="",0,COUNTIF(H$7:H$11,H11))</f>
        <v>0</v>
      </c>
      <c r="J11" s="16">
        <f>COUNTA(C7:C11)</f>
        <v>0</v>
      </c>
    </row>
    <row r="12" spans="1:16" s="24" customFormat="1" ht="18" customHeight="1" x14ac:dyDescent="0.15">
      <c r="A12" s="25"/>
      <c r="B12" s="26"/>
      <c r="C12" s="46"/>
      <c r="D12" s="124"/>
      <c r="E12" s="123"/>
      <c r="F12" s="123"/>
      <c r="G12" s="4"/>
      <c r="H12" s="16"/>
    </row>
    <row r="13" spans="1:16" s="23" customFormat="1" ht="18" customHeight="1" x14ac:dyDescent="0.15">
      <c r="A13" s="27" t="s">
        <v>142</v>
      </c>
      <c r="B13" s="22"/>
      <c r="C13" s="22"/>
      <c r="D13" s="22"/>
      <c r="E13" s="123"/>
      <c r="F13" s="123"/>
      <c r="G13" s="4"/>
      <c r="H13" s="16"/>
    </row>
    <row r="14" spans="1:16" ht="18" customHeight="1" x14ac:dyDescent="0.15">
      <c r="A14" s="9" t="str">
        <f>IF(B14="","",1)</f>
        <v/>
      </c>
      <c r="B14" s="53" t="str">
        <f>IF(C14="","",申込書!$Q$4)</f>
        <v/>
      </c>
      <c r="C14" s="119"/>
      <c r="D14" s="120"/>
      <c r="E14" s="127"/>
      <c r="F14" s="123"/>
      <c r="G14" s="4" t="str">
        <f>IF(D14="","999:99.99"," "&amp;LEFT(RIGHT("        "&amp;TEXT(D14,"0.00"),7),2)&amp;":"&amp;RIGHT(TEXT(D14,"0.00"),5))</f>
        <v>999:99.99</v>
      </c>
      <c r="H14" s="16" t="str">
        <f t="shared" si="0"/>
        <v/>
      </c>
      <c r="I14" s="16">
        <f>IF(H14="",0,COUNTIF(H$14:H$18,H14))</f>
        <v>0</v>
      </c>
    </row>
    <row r="15" spans="1:16" ht="18" customHeight="1" x14ac:dyDescent="0.15">
      <c r="A15" s="9" t="str">
        <f>IF(B15="","",A14+1)</f>
        <v/>
      </c>
      <c r="B15" s="53" t="str">
        <f>IF(C15="","",申込書!$Q$4)</f>
        <v/>
      </c>
      <c r="C15" s="119"/>
      <c r="D15" s="120"/>
      <c r="E15" s="127"/>
      <c r="F15" s="123"/>
      <c r="G15" s="4" t="str">
        <f>IF(D15="","999:99.99"," "&amp;LEFT(RIGHT("        "&amp;TEXT(D15,"0.00"),7),2)&amp;":"&amp;RIGHT(TEXT(D15,"0.00"),5))</f>
        <v>999:99.99</v>
      </c>
      <c r="H15" s="16" t="str">
        <f t="shared" si="0"/>
        <v/>
      </c>
      <c r="I15" s="16">
        <f>IF(H15="",0,COUNTIF(H$14:H$18,H15))</f>
        <v>0</v>
      </c>
    </row>
    <row r="16" spans="1:16" ht="18" customHeight="1" x14ac:dyDescent="0.15">
      <c r="A16" s="9" t="str">
        <f>IF(B16="","",A15+1)</f>
        <v/>
      </c>
      <c r="B16" s="53" t="str">
        <f>IF(C16="","",申込書!$Q$4)</f>
        <v/>
      </c>
      <c r="C16" s="119"/>
      <c r="D16" s="120"/>
      <c r="E16" s="127"/>
      <c r="F16" s="123"/>
      <c r="G16" s="4" t="str">
        <f>IF(D16="","999:99.99"," "&amp;LEFT(RIGHT("        "&amp;TEXT(D16,"0.00"),7),2)&amp;":"&amp;RIGHT(TEXT(D16,"0.00"),5))</f>
        <v>999:99.99</v>
      </c>
      <c r="H16" s="16" t="str">
        <f t="shared" si="0"/>
        <v/>
      </c>
      <c r="I16" s="16">
        <f>IF(H16="",0,COUNTIF(H$14:H$18,H16))</f>
        <v>0</v>
      </c>
    </row>
    <row r="17" spans="1:10" ht="18" customHeight="1" x14ac:dyDescent="0.15">
      <c r="A17" s="9" t="str">
        <f>IF(B17="","",A16+1)</f>
        <v/>
      </c>
      <c r="B17" s="53" t="str">
        <f>IF(C17="","",申込書!$Q$4)</f>
        <v/>
      </c>
      <c r="C17" s="119"/>
      <c r="D17" s="120"/>
      <c r="E17" s="127"/>
      <c r="F17" s="123"/>
      <c r="G17" s="4" t="str">
        <f>IF(D17="","999:99.99"," "&amp;LEFT(RIGHT("        "&amp;TEXT(D17,"0.00"),7),2)&amp;":"&amp;RIGHT(TEXT(D17,"0.00"),5))</f>
        <v>999:99.99</v>
      </c>
      <c r="H17" s="16" t="str">
        <f t="shared" si="0"/>
        <v/>
      </c>
      <c r="I17" s="16">
        <f>IF(H17="",0,COUNTIF(H$14:H$18,H17))</f>
        <v>0</v>
      </c>
    </row>
    <row r="18" spans="1:10" ht="18" customHeight="1" x14ac:dyDescent="0.15">
      <c r="A18" s="9" t="str">
        <f>IF(B18="","",A17+1)</f>
        <v/>
      </c>
      <c r="B18" s="53" t="str">
        <f>IF(C18="","",申込書!$Q$4)</f>
        <v/>
      </c>
      <c r="C18" s="119"/>
      <c r="D18" s="120"/>
      <c r="E18" s="127"/>
      <c r="F18" s="123"/>
      <c r="G18" s="4" t="str">
        <f>IF(D18="","999:99.99"," "&amp;LEFT(RIGHT("        "&amp;TEXT(D18,"0.00"),7),2)&amp;":"&amp;RIGHT(TEXT(D18,"0.00"),5))</f>
        <v>999:99.99</v>
      </c>
      <c r="H18" s="16" t="str">
        <f t="shared" si="0"/>
        <v/>
      </c>
      <c r="I18" s="16">
        <f>IF(H18="",0,COUNTIF(H$14:H$18,H18))</f>
        <v>0</v>
      </c>
      <c r="J18" s="16">
        <f>COUNTA(C14:C18)</f>
        <v>0</v>
      </c>
    </row>
    <row r="19" spans="1:10" s="24" customFormat="1" ht="18" customHeight="1" x14ac:dyDescent="0.15">
      <c r="A19" s="25"/>
      <c r="B19" s="26"/>
      <c r="C19" s="46"/>
      <c r="D19" s="124"/>
      <c r="E19" s="123"/>
      <c r="F19" s="123"/>
      <c r="G19" s="4"/>
      <c r="H19" s="16"/>
    </row>
    <row r="20" spans="1:10" s="23" customFormat="1" ht="18" customHeight="1" x14ac:dyDescent="0.15">
      <c r="A20" s="27" t="s">
        <v>143</v>
      </c>
      <c r="B20" s="22"/>
      <c r="C20" s="22"/>
      <c r="D20" s="22"/>
      <c r="E20" s="123"/>
      <c r="F20" s="123"/>
      <c r="G20" s="4"/>
      <c r="H20" s="16"/>
    </row>
    <row r="21" spans="1:10" ht="18" customHeight="1" x14ac:dyDescent="0.15">
      <c r="A21" s="9" t="str">
        <f>IF(B21="","",1)</f>
        <v/>
      </c>
      <c r="B21" s="53" t="str">
        <f>IF(C21="","",申込書!$Q$4)</f>
        <v/>
      </c>
      <c r="C21" s="121"/>
      <c r="D21" s="122"/>
      <c r="E21" s="127"/>
      <c r="F21" s="123"/>
      <c r="G21" s="4" t="str">
        <f>IF(D21="","999:99.99"," "&amp;LEFT(RIGHT("        "&amp;TEXT(D21,"0.00"),7),2)&amp;":"&amp;RIGHT(TEXT(D21,"0.00"),5))</f>
        <v>999:99.99</v>
      </c>
      <c r="H21" s="16" t="str">
        <f t="shared" si="0"/>
        <v/>
      </c>
      <c r="I21" s="16">
        <f>IF(H21="",0,COUNTIF(H$21:H$25,H21))</f>
        <v>0</v>
      </c>
    </row>
    <row r="22" spans="1:10" ht="18" customHeight="1" x14ac:dyDescent="0.15">
      <c r="A22" s="9" t="str">
        <f>IF(B22="","",A21+1)</f>
        <v/>
      </c>
      <c r="B22" s="53" t="str">
        <f>IF(C22="","",申込書!$Q$4)</f>
        <v/>
      </c>
      <c r="C22" s="121"/>
      <c r="D22" s="122"/>
      <c r="E22" s="127"/>
      <c r="F22" s="123"/>
      <c r="G22" s="4" t="str">
        <f>IF(D22="","999:99.99"," "&amp;LEFT(RIGHT("        "&amp;TEXT(D22,"0.00"),7),2)&amp;":"&amp;RIGHT(TEXT(D22,"0.00"),5))</f>
        <v>999:99.99</v>
      </c>
      <c r="H22" s="16" t="str">
        <f t="shared" si="0"/>
        <v/>
      </c>
      <c r="I22" s="16">
        <f>IF(H22="",0,COUNTIF(H$21:H$25,H22))</f>
        <v>0</v>
      </c>
    </row>
    <row r="23" spans="1:10" ht="18" customHeight="1" x14ac:dyDescent="0.15">
      <c r="A23" s="9" t="str">
        <f>IF(B23="","",A22+1)</f>
        <v/>
      </c>
      <c r="B23" s="53" t="str">
        <f>IF(C23="","",申込書!$Q$4)</f>
        <v/>
      </c>
      <c r="C23" s="121"/>
      <c r="D23" s="122"/>
      <c r="E23" s="127"/>
      <c r="F23" s="123"/>
      <c r="G23" s="4" t="str">
        <f>IF(D23="","999:99.99"," "&amp;LEFT(RIGHT("        "&amp;TEXT(D23,"0.00"),7),2)&amp;":"&amp;RIGHT(TEXT(D23,"0.00"),5))</f>
        <v>999:99.99</v>
      </c>
      <c r="H23" s="16" t="str">
        <f t="shared" si="0"/>
        <v/>
      </c>
      <c r="I23" s="16">
        <f>IF(H23="",0,COUNTIF(H$21:H$25,H23))</f>
        <v>0</v>
      </c>
    </row>
    <row r="24" spans="1:10" ht="18" customHeight="1" x14ac:dyDescent="0.15">
      <c r="A24" s="9" t="str">
        <f>IF(B24="","",A23+1)</f>
        <v/>
      </c>
      <c r="B24" s="53" t="str">
        <f>IF(C24="","",申込書!$Q$4)</f>
        <v/>
      </c>
      <c r="C24" s="121"/>
      <c r="D24" s="122"/>
      <c r="E24" s="127"/>
      <c r="F24" s="123"/>
      <c r="G24" s="4" t="str">
        <f>IF(D24="","999:99.99"," "&amp;LEFT(RIGHT("        "&amp;TEXT(D24,"0.00"),7),2)&amp;":"&amp;RIGHT(TEXT(D24,"0.00"),5))</f>
        <v>999:99.99</v>
      </c>
      <c r="H24" s="16" t="str">
        <f t="shared" si="0"/>
        <v/>
      </c>
      <c r="I24" s="16">
        <f>IF(H24="",0,COUNTIF(H$21:H$25,H24))</f>
        <v>0</v>
      </c>
    </row>
    <row r="25" spans="1:10" ht="18" customHeight="1" x14ac:dyDescent="0.15">
      <c r="A25" s="9" t="str">
        <f>IF(B25="","",A24+1)</f>
        <v/>
      </c>
      <c r="B25" s="53" t="str">
        <f>IF(C25="","",申込書!$Q$4)</f>
        <v/>
      </c>
      <c r="C25" s="121"/>
      <c r="D25" s="122"/>
      <c r="E25" s="127"/>
      <c r="F25" s="123"/>
      <c r="G25" s="4" t="str">
        <f>IF(D25="","999:99.99"," "&amp;LEFT(RIGHT("        "&amp;TEXT(D25,"0.00"),7),2)&amp;":"&amp;RIGHT(TEXT(D25,"0.00"),5))</f>
        <v>999:99.99</v>
      </c>
      <c r="H25" s="16" t="str">
        <f t="shared" si="0"/>
        <v/>
      </c>
      <c r="I25" s="16">
        <f>IF(H25="",0,COUNTIF(H$21:H$25,H25))</f>
        <v>0</v>
      </c>
      <c r="J25" s="16">
        <f>COUNTA(C21:C25)</f>
        <v>0</v>
      </c>
    </row>
    <row r="26" spans="1:10" s="24" customFormat="1" ht="18" customHeight="1" x14ac:dyDescent="0.15">
      <c r="A26" s="25"/>
      <c r="B26" s="26"/>
      <c r="C26" s="46"/>
      <c r="D26" s="124"/>
      <c r="E26" s="123"/>
      <c r="F26" s="123"/>
      <c r="G26" s="4"/>
      <c r="H26" s="16"/>
    </row>
    <row r="27" spans="1:10" s="23" customFormat="1" ht="18" customHeight="1" x14ac:dyDescent="0.15">
      <c r="A27" s="27" t="s">
        <v>144</v>
      </c>
      <c r="B27" s="22"/>
      <c r="C27" s="22"/>
      <c r="D27" s="22"/>
      <c r="E27" s="123"/>
      <c r="F27" s="123"/>
      <c r="G27" s="4"/>
      <c r="H27" s="16"/>
    </row>
    <row r="28" spans="1:10" ht="18" customHeight="1" x14ac:dyDescent="0.15">
      <c r="A28" s="9" t="str">
        <f>IF(B28="","",1)</f>
        <v/>
      </c>
      <c r="B28" s="53" t="str">
        <f>IF(C28="","",申込書!$Q$4)</f>
        <v/>
      </c>
      <c r="C28" s="121"/>
      <c r="D28" s="122"/>
      <c r="E28" s="127"/>
      <c r="F28" s="123"/>
      <c r="G28" s="4" t="str">
        <f>IF(D28="","999:99.99"," "&amp;LEFT(RIGHT("        "&amp;TEXT(D28,"0.00"),7),2)&amp;":"&amp;RIGHT(TEXT(D28,"0.00"),5))</f>
        <v>999:99.99</v>
      </c>
      <c r="H28" s="16" t="str">
        <f t="shared" si="0"/>
        <v/>
      </c>
      <c r="I28" s="16">
        <f>IF(H28="",0,COUNTIF(H$28:H$32,H28))</f>
        <v>0</v>
      </c>
    </row>
    <row r="29" spans="1:10" ht="18" customHeight="1" x14ac:dyDescent="0.15">
      <c r="A29" s="9" t="str">
        <f>IF(B29="","",A28+1)</f>
        <v/>
      </c>
      <c r="B29" s="53" t="str">
        <f>IF(C29="","",申込書!$Q$4)</f>
        <v/>
      </c>
      <c r="C29" s="121"/>
      <c r="D29" s="122"/>
      <c r="E29" s="127"/>
      <c r="F29" s="123"/>
      <c r="G29" s="4" t="str">
        <f>IF(D29="","999:99.99"," "&amp;LEFT(RIGHT("        "&amp;TEXT(D29,"0.00"),7),2)&amp;":"&amp;RIGHT(TEXT(D29,"0.00"),5))</f>
        <v>999:99.99</v>
      </c>
      <c r="H29" s="16" t="str">
        <f t="shared" si="0"/>
        <v/>
      </c>
      <c r="I29" s="16">
        <f>IF(H29="",0,COUNTIF(H$28:H$32,H29))</f>
        <v>0</v>
      </c>
    </row>
    <row r="30" spans="1:10" ht="18" customHeight="1" x14ac:dyDescent="0.15">
      <c r="A30" s="9" t="str">
        <f>IF(B30="","",A29+1)</f>
        <v/>
      </c>
      <c r="B30" s="53" t="str">
        <f>IF(C30="","",申込書!$Q$4)</f>
        <v/>
      </c>
      <c r="C30" s="121"/>
      <c r="D30" s="122"/>
      <c r="E30" s="127"/>
      <c r="F30" s="123"/>
      <c r="G30" s="4" t="str">
        <f>IF(D30="","999:99.99"," "&amp;LEFT(RIGHT("        "&amp;TEXT(D30,"0.00"),7),2)&amp;":"&amp;RIGHT(TEXT(D30,"0.00"),5))</f>
        <v>999:99.99</v>
      </c>
      <c r="H30" s="16" t="str">
        <f t="shared" si="0"/>
        <v/>
      </c>
      <c r="I30" s="16">
        <f>IF(H30="",0,COUNTIF(H$28:H$32,H30))</f>
        <v>0</v>
      </c>
    </row>
    <row r="31" spans="1:10" ht="18" customHeight="1" x14ac:dyDescent="0.15">
      <c r="A31" s="9" t="str">
        <f>IF(B31="","",A30+1)</f>
        <v/>
      </c>
      <c r="B31" s="53" t="str">
        <f>IF(C31="","",申込書!$Q$4)</f>
        <v/>
      </c>
      <c r="C31" s="121"/>
      <c r="D31" s="122"/>
      <c r="E31" s="127"/>
      <c r="F31" s="123"/>
      <c r="G31" s="4" t="str">
        <f>IF(D31="","999:99.99"," "&amp;LEFT(RIGHT("        "&amp;TEXT(D31,"0.00"),7),2)&amp;":"&amp;RIGHT(TEXT(D31,"0.00"),5))</f>
        <v>999:99.99</v>
      </c>
      <c r="H31" s="16" t="str">
        <f t="shared" si="0"/>
        <v/>
      </c>
      <c r="I31" s="16">
        <f>IF(H31="",0,COUNTIF(H$28:H$32,H31))</f>
        <v>0</v>
      </c>
    </row>
    <row r="32" spans="1:10" ht="18" customHeight="1" x14ac:dyDescent="0.15">
      <c r="A32" s="9" t="str">
        <f>IF(B32="","",A31+1)</f>
        <v/>
      </c>
      <c r="B32" s="53" t="str">
        <f>IF(C32="","",申込書!$Q$4)</f>
        <v/>
      </c>
      <c r="C32" s="121"/>
      <c r="D32" s="122"/>
      <c r="E32" s="127"/>
      <c r="F32" s="123"/>
      <c r="G32" s="4" t="str">
        <f>IF(D32="","999:99.99"," "&amp;LEFT(RIGHT("        "&amp;TEXT(D32,"0.00"),7),2)&amp;":"&amp;RIGHT(TEXT(D32,"0.00"),5))</f>
        <v>999:99.99</v>
      </c>
      <c r="H32" s="16" t="str">
        <f t="shared" si="0"/>
        <v/>
      </c>
      <c r="I32" s="16">
        <f>IF(H32="",0,COUNTIF(H$28:H$32,H32))</f>
        <v>0</v>
      </c>
      <c r="J32" s="16">
        <f>COUNTA(C28:C32)</f>
        <v>0</v>
      </c>
    </row>
  </sheetData>
  <sheetProtection password="C18F" sheet="1" objects="1" scenarios="1" selectLockedCells="1"/>
  <phoneticPr fontId="2"/>
  <dataValidations xWindow="290" yWindow="349" count="3">
    <dataValidation imeMode="off" allowBlank="1" showInputMessage="1" showErrorMessage="1" promptTitle="エントリータイム入力" prompt="例　30秒45　→　30.45_x000a_１分13秒32 → 113.32" sqref="D7:D12 D14:D19 D21:D26 D28:D32" xr:uid="{00000000-0002-0000-0200-000000000000}"/>
    <dataValidation allowBlank="1" showInputMessage="1" showErrorMessage="1" prompt="入力不要" sqref="A21:B25 A7:B11 A14:B18 A28:B32" xr:uid="{00000000-0002-0000-0200-000001000000}"/>
    <dataValidation type="list" allowBlank="1" showInputMessage="1" showErrorMessage="1" promptTitle="区分選択" prompt="区分を選んでください。" sqref="C7:C11 C28:C32 C21:C25 C14:C18" xr:uid="{00000000-0002-0000-0200-000002000000}">
      <formula1>$O$7:$O$12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6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X4"/>
  <sheetViews>
    <sheetView workbookViewId="0"/>
  </sheetViews>
  <sheetFormatPr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12" width="5.42578125" customWidth="1"/>
  </cols>
  <sheetData>
    <row r="1" spans="1:24" x14ac:dyDescent="0.15">
      <c r="G1" t="s">
        <v>34</v>
      </c>
      <c r="J1" t="s">
        <v>36</v>
      </c>
      <c r="M1" t="s">
        <v>35</v>
      </c>
      <c r="U1" t="s">
        <v>105</v>
      </c>
    </row>
    <row r="2" spans="1:24" x14ac:dyDescent="0.15">
      <c r="A2" t="s">
        <v>42</v>
      </c>
      <c r="B2" t="s">
        <v>31</v>
      </c>
      <c r="C2" t="s">
        <v>32</v>
      </c>
      <c r="D2" t="s">
        <v>8</v>
      </c>
      <c r="E2" t="s">
        <v>33</v>
      </c>
      <c r="F2" t="s">
        <v>100</v>
      </c>
      <c r="G2" t="s">
        <v>14</v>
      </c>
      <c r="H2" t="s">
        <v>13</v>
      </c>
      <c r="I2" t="s">
        <v>15</v>
      </c>
      <c r="J2" t="s">
        <v>14</v>
      </c>
      <c r="K2" t="s">
        <v>13</v>
      </c>
      <c r="L2" t="s">
        <v>15</v>
      </c>
      <c r="M2" t="s">
        <v>39</v>
      </c>
      <c r="N2" t="s">
        <v>40</v>
      </c>
      <c r="O2" t="s">
        <v>37</v>
      </c>
      <c r="P2" t="s">
        <v>38</v>
      </c>
      <c r="Q2" t="s">
        <v>15</v>
      </c>
      <c r="R2" t="s">
        <v>104</v>
      </c>
      <c r="S2" t="s">
        <v>20</v>
      </c>
      <c r="T2" t="s">
        <v>41</v>
      </c>
      <c r="U2" t="s">
        <v>106</v>
      </c>
      <c r="V2" t="s">
        <v>107</v>
      </c>
      <c r="W2" t="s">
        <v>108</v>
      </c>
      <c r="X2" t="s">
        <v>103</v>
      </c>
    </row>
    <row r="3" spans="1:24" x14ac:dyDescent="0.15">
      <c r="B3" s="36">
        <f>申込書!AB4</f>
        <v>27001</v>
      </c>
      <c r="C3" s="37">
        <f>申込書!Q4</f>
        <v>0</v>
      </c>
      <c r="D3">
        <f>申込書!C6</f>
        <v>0</v>
      </c>
      <c r="E3">
        <f>申込書!S8</f>
        <v>0</v>
      </c>
      <c r="F3">
        <f>申込書!C8</f>
        <v>0</v>
      </c>
      <c r="G3" s="36">
        <f>申込書!E17</f>
        <v>0</v>
      </c>
      <c r="H3" s="36">
        <f>申込書!K17</f>
        <v>0</v>
      </c>
      <c r="I3" s="36">
        <f>G3+H3</f>
        <v>0</v>
      </c>
      <c r="J3" s="36">
        <f>申込書!E19</f>
        <v>0</v>
      </c>
      <c r="K3" s="36">
        <f>申込書!K19</f>
        <v>0</v>
      </c>
      <c r="L3" s="36">
        <f>J3+K3</f>
        <v>0</v>
      </c>
      <c r="M3" s="36">
        <f>申込書!H21</f>
        <v>0</v>
      </c>
      <c r="N3" s="36">
        <f>申込書!H22</f>
        <v>0</v>
      </c>
      <c r="O3" s="36">
        <f>申込書!Q21</f>
        <v>0</v>
      </c>
      <c r="P3" s="36">
        <f>申込書!Q22</f>
        <v>0</v>
      </c>
      <c r="Q3">
        <f>SUM(M3:P3)</f>
        <v>0</v>
      </c>
      <c r="R3" t="e">
        <f>申込書!#REF!</f>
        <v>#REF!</v>
      </c>
      <c r="S3" t="e">
        <f>申込書!#REF!</f>
        <v>#REF!</v>
      </c>
      <c r="T3" t="e">
        <f>申込書!#REF!</f>
        <v>#REF!</v>
      </c>
      <c r="U3" t="str">
        <f>IF(申込書!F37="","",申込書!F37)</f>
        <v/>
      </c>
      <c r="V3" t="str">
        <f>IF(申込書!F39="","",申込書!F39)</f>
        <v/>
      </c>
      <c r="W3" t="str">
        <f>IF(申込書!F41="","",申込書!F41)</f>
        <v/>
      </c>
      <c r="X3" t="e">
        <f>IF(申込書!#REF!="","",申込書!#REF!)</f>
        <v>#REF!</v>
      </c>
    </row>
    <row r="4" spans="1:24" x14ac:dyDescent="0.15">
      <c r="O4" s="36"/>
    </row>
  </sheetData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2"/>
  <sheetViews>
    <sheetView workbookViewId="0"/>
  </sheetViews>
  <sheetFormatPr defaultRowHeight="12" x14ac:dyDescent="0.15"/>
  <cols>
    <col min="2" max="2" width="26.5703125" customWidth="1"/>
    <col min="3" max="3" width="11.85546875" customWidth="1"/>
    <col min="4" max="5" width="15.5703125" customWidth="1"/>
  </cols>
  <sheetData>
    <row r="1" spans="1:5" x14ac:dyDescent="0.15">
      <c r="A1" t="s">
        <v>44</v>
      </c>
      <c r="B1" t="s">
        <v>45</v>
      </c>
      <c r="C1" t="s">
        <v>46</v>
      </c>
      <c r="D1" t="s">
        <v>47</v>
      </c>
      <c r="E1" t="s">
        <v>48</v>
      </c>
    </row>
    <row r="2" spans="1:5" x14ac:dyDescent="0.15">
      <c r="A2" s="36">
        <f>団体!B3</f>
        <v>27001</v>
      </c>
      <c r="B2">
        <f>申込書!C6</f>
        <v>0</v>
      </c>
      <c r="C2" s="37">
        <f>申込書!Q4</f>
        <v>0</v>
      </c>
      <c r="D2">
        <f>申込書!S8</f>
        <v>0</v>
      </c>
      <c r="E2">
        <f>D2</f>
        <v>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123"/>
  <sheetViews>
    <sheetView workbookViewId="0"/>
  </sheetViews>
  <sheetFormatPr defaultRowHeight="12" x14ac:dyDescent="0.15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0.7109375" bestFit="1" customWidth="1"/>
    <col min="6" max="8" width="5" customWidth="1"/>
    <col min="9" max="9" width="7.7109375" customWidth="1"/>
  </cols>
  <sheetData>
    <row r="1" spans="1:12" s="50" customFormat="1" x14ac:dyDescent="0.15">
      <c r="A1" s="50" t="s">
        <v>49</v>
      </c>
      <c r="B1" s="50" t="s">
        <v>50</v>
      </c>
      <c r="C1" s="50" t="s">
        <v>55</v>
      </c>
      <c r="D1" s="50" t="s">
        <v>51</v>
      </c>
      <c r="E1" s="50" t="s">
        <v>1</v>
      </c>
      <c r="F1" s="50" t="s">
        <v>10</v>
      </c>
      <c r="G1" s="50" t="s">
        <v>110</v>
      </c>
      <c r="H1" s="50" t="s">
        <v>111</v>
      </c>
      <c r="I1" s="50" t="s">
        <v>52</v>
      </c>
      <c r="J1" s="50" t="s">
        <v>53</v>
      </c>
      <c r="K1" s="50" t="s">
        <v>54</v>
      </c>
      <c r="L1" s="50" t="s">
        <v>56</v>
      </c>
    </row>
    <row r="2" spans="1:12" x14ac:dyDescent="0.15">
      <c r="A2" t="str">
        <f>IF(個人申込!C7="","",個人申込!U7)</f>
        <v/>
      </c>
      <c r="B2">
        <v>0</v>
      </c>
      <c r="C2" s="57" t="str">
        <f>個人申込!V7</f>
        <v/>
      </c>
      <c r="D2" s="57" t="str">
        <f>個人申込!Z7</f>
        <v xml:space="preserve"> </v>
      </c>
      <c r="E2" s="59">
        <f>個人申込!B7</f>
        <v>0</v>
      </c>
      <c r="F2" s="57" t="str">
        <f>個人申込!O7</f>
        <v/>
      </c>
      <c r="G2" s="57" t="str">
        <f>個人申込!AN7</f>
        <v/>
      </c>
      <c r="H2" s="57" t="str">
        <f>個人申込!AO7</f>
        <v/>
      </c>
      <c r="I2" s="57" t="str">
        <f>個人申込!X7</f>
        <v/>
      </c>
      <c r="J2">
        <v>0</v>
      </c>
      <c r="K2" s="57">
        <v>0</v>
      </c>
      <c r="L2" s="61">
        <f>申込書!$AB$4</f>
        <v>27001</v>
      </c>
    </row>
    <row r="3" spans="1:12" x14ac:dyDescent="0.15">
      <c r="A3" t="str">
        <f>IF(個人申込!C8="","",個人申込!U8)</f>
        <v/>
      </c>
      <c r="B3">
        <v>0</v>
      </c>
      <c r="C3" s="57" t="str">
        <f>個人申込!V8</f>
        <v/>
      </c>
      <c r="D3" s="57" t="str">
        <f>個人申込!Z8</f>
        <v xml:space="preserve"> </v>
      </c>
      <c r="E3" s="59">
        <f>個人申込!B8</f>
        <v>0</v>
      </c>
      <c r="F3" s="57" t="str">
        <f>個人申込!O8</f>
        <v/>
      </c>
      <c r="G3" s="57" t="str">
        <f>個人申込!AN8</f>
        <v/>
      </c>
      <c r="H3" s="57" t="str">
        <f>個人申込!AO8</f>
        <v/>
      </c>
      <c r="I3" s="57" t="str">
        <f>個人申込!X8</f>
        <v/>
      </c>
      <c r="J3">
        <v>0</v>
      </c>
      <c r="K3" s="57">
        <v>0</v>
      </c>
      <c r="L3" s="61">
        <f>申込書!$AB$4</f>
        <v>27001</v>
      </c>
    </row>
    <row r="4" spans="1:12" x14ac:dyDescent="0.15">
      <c r="A4" t="str">
        <f>IF(個人申込!C9="","",個人申込!U9)</f>
        <v/>
      </c>
      <c r="B4">
        <v>0</v>
      </c>
      <c r="C4" s="57" t="str">
        <f>個人申込!V9</f>
        <v/>
      </c>
      <c r="D4" s="57" t="str">
        <f>個人申込!Z9</f>
        <v xml:space="preserve"> </v>
      </c>
      <c r="E4" s="59">
        <f>個人申込!B9</f>
        <v>0</v>
      </c>
      <c r="F4" s="57" t="str">
        <f>個人申込!O9</f>
        <v/>
      </c>
      <c r="G4" s="57" t="str">
        <f>個人申込!AN9</f>
        <v/>
      </c>
      <c r="H4" s="57" t="str">
        <f>個人申込!AO9</f>
        <v/>
      </c>
      <c r="I4" s="57" t="str">
        <f>個人申込!X9</f>
        <v/>
      </c>
      <c r="J4">
        <v>0</v>
      </c>
      <c r="K4" s="57">
        <v>0</v>
      </c>
      <c r="L4" s="61">
        <f>申込書!$AB$4</f>
        <v>27001</v>
      </c>
    </row>
    <row r="5" spans="1:12" x14ac:dyDescent="0.15">
      <c r="A5" t="str">
        <f>IF(個人申込!C10="","",個人申込!U10)</f>
        <v/>
      </c>
      <c r="B5">
        <v>0</v>
      </c>
      <c r="C5" s="57" t="str">
        <f>個人申込!V10</f>
        <v/>
      </c>
      <c r="D5" s="57" t="str">
        <f>個人申込!Z10</f>
        <v xml:space="preserve"> </v>
      </c>
      <c r="E5" s="59">
        <f>個人申込!B10</f>
        <v>0</v>
      </c>
      <c r="F5" s="57" t="str">
        <f>個人申込!O10</f>
        <v/>
      </c>
      <c r="G5" s="57" t="str">
        <f>個人申込!AN10</f>
        <v/>
      </c>
      <c r="H5" s="57" t="str">
        <f>個人申込!AO10</f>
        <v/>
      </c>
      <c r="I5" s="57" t="str">
        <f>個人申込!X10</f>
        <v/>
      </c>
      <c r="J5">
        <v>0</v>
      </c>
      <c r="K5" s="57">
        <v>0</v>
      </c>
      <c r="L5" s="61">
        <f>申込書!$AB$4</f>
        <v>27001</v>
      </c>
    </row>
    <row r="6" spans="1:12" x14ac:dyDescent="0.15">
      <c r="A6" t="str">
        <f>IF(個人申込!C11="","",個人申込!U11)</f>
        <v/>
      </c>
      <c r="B6">
        <v>0</v>
      </c>
      <c r="C6" s="57" t="str">
        <f>個人申込!V11</f>
        <v/>
      </c>
      <c r="D6" s="57" t="str">
        <f>個人申込!Z11</f>
        <v xml:space="preserve"> </v>
      </c>
      <c r="E6" s="59">
        <f>個人申込!B11</f>
        <v>0</v>
      </c>
      <c r="F6" s="57" t="str">
        <f>個人申込!O11</f>
        <v/>
      </c>
      <c r="G6" s="57" t="str">
        <f>個人申込!AN11</f>
        <v/>
      </c>
      <c r="H6" s="57" t="str">
        <f>個人申込!AO11</f>
        <v/>
      </c>
      <c r="I6" s="57" t="str">
        <f>個人申込!X11</f>
        <v/>
      </c>
      <c r="J6">
        <v>0</v>
      </c>
      <c r="K6" s="57">
        <v>0</v>
      </c>
      <c r="L6" s="61">
        <f>申込書!$AB$4</f>
        <v>27001</v>
      </c>
    </row>
    <row r="7" spans="1:12" x14ac:dyDescent="0.15">
      <c r="A7" t="str">
        <f>IF(個人申込!C12="","",個人申込!U12)</f>
        <v/>
      </c>
      <c r="B7">
        <v>0</v>
      </c>
      <c r="C7" s="57" t="str">
        <f>個人申込!V12</f>
        <v/>
      </c>
      <c r="D7" s="57" t="str">
        <f>個人申込!Z12</f>
        <v xml:space="preserve"> </v>
      </c>
      <c r="E7" s="59">
        <f>個人申込!B12</f>
        <v>0</v>
      </c>
      <c r="F7" s="57" t="str">
        <f>個人申込!O12</f>
        <v/>
      </c>
      <c r="G7" s="57" t="str">
        <f>個人申込!AN12</f>
        <v/>
      </c>
      <c r="H7" s="57" t="str">
        <f>個人申込!AO12</f>
        <v/>
      </c>
      <c r="I7" s="57" t="str">
        <f>個人申込!X12</f>
        <v/>
      </c>
      <c r="J7">
        <v>0</v>
      </c>
      <c r="K7" s="57">
        <v>0</v>
      </c>
      <c r="L7" s="61">
        <f>申込書!$AB$4</f>
        <v>27001</v>
      </c>
    </row>
    <row r="8" spans="1:12" x14ac:dyDescent="0.15">
      <c r="A8" t="str">
        <f>IF(個人申込!C13="","",個人申込!U13)</f>
        <v/>
      </c>
      <c r="B8">
        <v>0</v>
      </c>
      <c r="C8" s="57" t="str">
        <f>個人申込!V13</f>
        <v/>
      </c>
      <c r="D8" s="57" t="str">
        <f>個人申込!Z13</f>
        <v xml:space="preserve"> </v>
      </c>
      <c r="E8" s="59">
        <f>個人申込!B13</f>
        <v>0</v>
      </c>
      <c r="F8" s="57" t="str">
        <f>個人申込!O13</f>
        <v/>
      </c>
      <c r="G8" s="57" t="str">
        <f>個人申込!AN13</f>
        <v/>
      </c>
      <c r="H8" s="57" t="str">
        <f>個人申込!AO13</f>
        <v/>
      </c>
      <c r="I8" s="57" t="str">
        <f>個人申込!X13</f>
        <v/>
      </c>
      <c r="J8">
        <v>0</v>
      </c>
      <c r="K8" s="57">
        <v>0</v>
      </c>
      <c r="L8" s="61">
        <f>申込書!$AB$4</f>
        <v>27001</v>
      </c>
    </row>
    <row r="9" spans="1:12" x14ac:dyDescent="0.15">
      <c r="A9" t="str">
        <f>IF(個人申込!C14="","",個人申込!U14)</f>
        <v/>
      </c>
      <c r="B9">
        <v>0</v>
      </c>
      <c r="C9" s="57" t="str">
        <f>個人申込!V14</f>
        <v/>
      </c>
      <c r="D9" s="57" t="str">
        <f>個人申込!Z14</f>
        <v xml:space="preserve"> </v>
      </c>
      <c r="E9" s="59">
        <f>個人申込!B14</f>
        <v>0</v>
      </c>
      <c r="F9" s="57" t="str">
        <f>個人申込!O14</f>
        <v/>
      </c>
      <c r="G9" s="57" t="str">
        <f>個人申込!AN14</f>
        <v/>
      </c>
      <c r="H9" s="57" t="str">
        <f>個人申込!AO14</f>
        <v/>
      </c>
      <c r="I9" s="57" t="str">
        <f>個人申込!X14</f>
        <v/>
      </c>
      <c r="J9">
        <v>0</v>
      </c>
      <c r="K9" s="57">
        <v>0</v>
      </c>
      <c r="L9" s="61">
        <f>申込書!$AB$4</f>
        <v>27001</v>
      </c>
    </row>
    <row r="10" spans="1:12" x14ac:dyDescent="0.15">
      <c r="A10" t="str">
        <f>IF(個人申込!C15="","",個人申込!U15)</f>
        <v/>
      </c>
      <c r="B10">
        <v>0</v>
      </c>
      <c r="C10" s="57" t="str">
        <f>個人申込!V15</f>
        <v/>
      </c>
      <c r="D10" s="57" t="str">
        <f>個人申込!Z15</f>
        <v xml:space="preserve"> </v>
      </c>
      <c r="E10" s="59">
        <f>個人申込!B15</f>
        <v>0</v>
      </c>
      <c r="F10" s="57" t="str">
        <f>個人申込!O15</f>
        <v/>
      </c>
      <c r="G10" s="57" t="str">
        <f>個人申込!AN15</f>
        <v/>
      </c>
      <c r="H10" s="57" t="str">
        <f>個人申込!AO15</f>
        <v/>
      </c>
      <c r="I10" s="57" t="str">
        <f>個人申込!X15</f>
        <v/>
      </c>
      <c r="J10">
        <v>0</v>
      </c>
      <c r="K10" s="57">
        <v>0</v>
      </c>
      <c r="L10" s="61">
        <f>申込書!$AB$4</f>
        <v>27001</v>
      </c>
    </row>
    <row r="11" spans="1:12" x14ac:dyDescent="0.15">
      <c r="A11" t="str">
        <f>IF(個人申込!C16="","",個人申込!U16)</f>
        <v/>
      </c>
      <c r="B11">
        <v>0</v>
      </c>
      <c r="C11" s="57" t="str">
        <f>個人申込!V16</f>
        <v/>
      </c>
      <c r="D11" s="57" t="str">
        <f>個人申込!Z16</f>
        <v xml:space="preserve"> </v>
      </c>
      <c r="E11" s="59">
        <f>個人申込!B16</f>
        <v>0</v>
      </c>
      <c r="F11" s="57" t="str">
        <f>個人申込!O16</f>
        <v/>
      </c>
      <c r="G11" s="57" t="str">
        <f>個人申込!AN16</f>
        <v/>
      </c>
      <c r="H11" s="57" t="str">
        <f>個人申込!AO16</f>
        <v/>
      </c>
      <c r="I11" s="57" t="str">
        <f>個人申込!X16</f>
        <v/>
      </c>
      <c r="J11">
        <v>0</v>
      </c>
      <c r="K11" s="57">
        <v>0</v>
      </c>
      <c r="L11" s="61">
        <f>申込書!$AB$4</f>
        <v>27001</v>
      </c>
    </row>
    <row r="12" spans="1:12" x14ac:dyDescent="0.15">
      <c r="A12" t="str">
        <f>IF(個人申込!C17="","",個人申込!U17)</f>
        <v/>
      </c>
      <c r="B12">
        <v>0</v>
      </c>
      <c r="C12" s="57" t="str">
        <f>個人申込!V17</f>
        <v/>
      </c>
      <c r="D12" s="57" t="str">
        <f>個人申込!Z17</f>
        <v xml:space="preserve"> </v>
      </c>
      <c r="E12" s="59">
        <f>個人申込!B17</f>
        <v>0</v>
      </c>
      <c r="F12" s="57" t="str">
        <f>個人申込!O17</f>
        <v/>
      </c>
      <c r="G12" s="57" t="str">
        <f>個人申込!AN17</f>
        <v/>
      </c>
      <c r="H12" s="57" t="str">
        <f>個人申込!AO17</f>
        <v/>
      </c>
      <c r="I12" s="57" t="str">
        <f>個人申込!X17</f>
        <v/>
      </c>
      <c r="J12">
        <v>0</v>
      </c>
      <c r="K12" s="57">
        <v>0</v>
      </c>
      <c r="L12" s="61">
        <f>申込書!$AB$4</f>
        <v>27001</v>
      </c>
    </row>
    <row r="13" spans="1:12" x14ac:dyDescent="0.15">
      <c r="A13" t="str">
        <f>IF(個人申込!C18="","",個人申込!U18)</f>
        <v/>
      </c>
      <c r="B13">
        <v>0</v>
      </c>
      <c r="C13" s="57" t="str">
        <f>個人申込!V18</f>
        <v/>
      </c>
      <c r="D13" s="57" t="str">
        <f>個人申込!Z18</f>
        <v xml:space="preserve"> </v>
      </c>
      <c r="E13" s="59">
        <f>個人申込!B18</f>
        <v>0</v>
      </c>
      <c r="F13" s="57" t="str">
        <f>個人申込!O18</f>
        <v/>
      </c>
      <c r="G13" s="57" t="str">
        <f>個人申込!AN18</f>
        <v/>
      </c>
      <c r="H13" s="57" t="str">
        <f>個人申込!AO18</f>
        <v/>
      </c>
      <c r="I13" s="57" t="str">
        <f>個人申込!X18</f>
        <v/>
      </c>
      <c r="J13">
        <v>0</v>
      </c>
      <c r="K13" s="57">
        <v>0</v>
      </c>
      <c r="L13" s="61">
        <f>申込書!$AB$4</f>
        <v>27001</v>
      </c>
    </row>
    <row r="14" spans="1:12" x14ac:dyDescent="0.15">
      <c r="A14" t="str">
        <f>IF(個人申込!C19="","",個人申込!U19)</f>
        <v/>
      </c>
      <c r="B14">
        <v>0</v>
      </c>
      <c r="C14" s="57" t="str">
        <f>個人申込!V19</f>
        <v/>
      </c>
      <c r="D14" s="57" t="str">
        <f>個人申込!Z19</f>
        <v xml:space="preserve"> </v>
      </c>
      <c r="E14" s="59">
        <f>個人申込!B19</f>
        <v>0</v>
      </c>
      <c r="F14" s="57" t="str">
        <f>個人申込!O19</f>
        <v/>
      </c>
      <c r="G14" s="57" t="str">
        <f>個人申込!AN19</f>
        <v/>
      </c>
      <c r="H14" s="57" t="str">
        <f>個人申込!AO19</f>
        <v/>
      </c>
      <c r="I14" s="57" t="str">
        <f>個人申込!X19</f>
        <v/>
      </c>
      <c r="J14">
        <v>0</v>
      </c>
      <c r="K14" s="57">
        <v>0</v>
      </c>
      <c r="L14" s="61">
        <f>申込書!$AB$4</f>
        <v>27001</v>
      </c>
    </row>
    <row r="15" spans="1:12" x14ac:dyDescent="0.15">
      <c r="A15" t="str">
        <f>IF(個人申込!C20="","",個人申込!U20)</f>
        <v/>
      </c>
      <c r="B15">
        <v>0</v>
      </c>
      <c r="C15" s="57" t="str">
        <f>個人申込!V20</f>
        <v/>
      </c>
      <c r="D15" s="57" t="str">
        <f>個人申込!Z20</f>
        <v xml:space="preserve"> </v>
      </c>
      <c r="E15" s="59">
        <f>個人申込!B20</f>
        <v>0</v>
      </c>
      <c r="F15" s="57" t="str">
        <f>個人申込!O20</f>
        <v/>
      </c>
      <c r="G15" s="57" t="str">
        <f>個人申込!AN20</f>
        <v/>
      </c>
      <c r="H15" s="57" t="str">
        <f>個人申込!AO20</f>
        <v/>
      </c>
      <c r="I15" s="57" t="str">
        <f>個人申込!X20</f>
        <v/>
      </c>
      <c r="J15">
        <v>0</v>
      </c>
      <c r="K15" s="57">
        <v>0</v>
      </c>
      <c r="L15" s="61">
        <f>申込書!$AB$4</f>
        <v>27001</v>
      </c>
    </row>
    <row r="16" spans="1:12" x14ac:dyDescent="0.15">
      <c r="A16" t="str">
        <f>IF(個人申込!C21="","",個人申込!U21)</f>
        <v/>
      </c>
      <c r="B16">
        <v>0</v>
      </c>
      <c r="C16" s="57" t="str">
        <f>個人申込!V21</f>
        <v/>
      </c>
      <c r="D16" s="57" t="str">
        <f>個人申込!Z21</f>
        <v xml:space="preserve"> </v>
      </c>
      <c r="E16" s="59">
        <f>個人申込!B21</f>
        <v>0</v>
      </c>
      <c r="F16" s="57" t="str">
        <f>個人申込!O21</f>
        <v/>
      </c>
      <c r="G16" s="57" t="str">
        <f>個人申込!AN21</f>
        <v/>
      </c>
      <c r="H16" s="57" t="str">
        <f>個人申込!AO21</f>
        <v/>
      </c>
      <c r="I16" s="57" t="str">
        <f>個人申込!X21</f>
        <v/>
      </c>
      <c r="J16">
        <v>0</v>
      </c>
      <c r="K16" s="57">
        <v>0</v>
      </c>
      <c r="L16" s="61">
        <f>申込書!$AB$4</f>
        <v>27001</v>
      </c>
    </row>
    <row r="17" spans="1:12" x14ac:dyDescent="0.15">
      <c r="A17" t="str">
        <f>IF(個人申込!C22="","",個人申込!U22)</f>
        <v/>
      </c>
      <c r="B17">
        <v>0</v>
      </c>
      <c r="C17" s="57" t="str">
        <f>個人申込!V22</f>
        <v/>
      </c>
      <c r="D17" s="57" t="str">
        <f>個人申込!Z22</f>
        <v xml:space="preserve"> </v>
      </c>
      <c r="E17" s="59">
        <f>個人申込!B22</f>
        <v>0</v>
      </c>
      <c r="F17" s="57" t="str">
        <f>個人申込!O22</f>
        <v/>
      </c>
      <c r="G17" s="57" t="str">
        <f>個人申込!AN22</f>
        <v/>
      </c>
      <c r="H17" s="57" t="str">
        <f>個人申込!AO22</f>
        <v/>
      </c>
      <c r="I17" s="57" t="str">
        <f>個人申込!X22</f>
        <v/>
      </c>
      <c r="J17">
        <v>0</v>
      </c>
      <c r="K17" s="57">
        <v>0</v>
      </c>
      <c r="L17" s="61">
        <f>申込書!$AB$4</f>
        <v>27001</v>
      </c>
    </row>
    <row r="18" spans="1:12" x14ac:dyDescent="0.15">
      <c r="A18" t="str">
        <f>IF(個人申込!C23="","",個人申込!U23)</f>
        <v/>
      </c>
      <c r="B18">
        <v>0</v>
      </c>
      <c r="C18" s="57" t="str">
        <f>個人申込!V23</f>
        <v/>
      </c>
      <c r="D18" s="57" t="str">
        <f>個人申込!Z23</f>
        <v xml:space="preserve"> </v>
      </c>
      <c r="E18" s="59">
        <f>個人申込!B23</f>
        <v>0</v>
      </c>
      <c r="F18" s="57" t="str">
        <f>個人申込!O23</f>
        <v/>
      </c>
      <c r="G18" s="57" t="str">
        <f>個人申込!AN23</f>
        <v/>
      </c>
      <c r="H18" s="57" t="str">
        <f>個人申込!AO23</f>
        <v/>
      </c>
      <c r="I18" s="57" t="str">
        <f>個人申込!X23</f>
        <v/>
      </c>
      <c r="J18">
        <v>0</v>
      </c>
      <c r="K18" s="57">
        <v>0</v>
      </c>
      <c r="L18" s="61">
        <f>申込書!$AB$4</f>
        <v>27001</v>
      </c>
    </row>
    <row r="19" spans="1:12" x14ac:dyDescent="0.15">
      <c r="A19" t="str">
        <f>IF(個人申込!C24="","",個人申込!U24)</f>
        <v/>
      </c>
      <c r="B19">
        <v>0</v>
      </c>
      <c r="C19" s="57" t="str">
        <f>個人申込!V24</f>
        <v/>
      </c>
      <c r="D19" s="57" t="str">
        <f>個人申込!Z24</f>
        <v xml:space="preserve"> </v>
      </c>
      <c r="E19" s="59">
        <f>個人申込!B24</f>
        <v>0</v>
      </c>
      <c r="F19" s="57" t="str">
        <f>個人申込!O24</f>
        <v/>
      </c>
      <c r="G19" s="57" t="str">
        <f>個人申込!AN24</f>
        <v/>
      </c>
      <c r="H19" s="57" t="str">
        <f>個人申込!AO24</f>
        <v/>
      </c>
      <c r="I19" s="57" t="str">
        <f>個人申込!X24</f>
        <v/>
      </c>
      <c r="J19">
        <v>0</v>
      </c>
      <c r="K19" s="57">
        <v>0</v>
      </c>
      <c r="L19" s="61">
        <f>申込書!$AB$4</f>
        <v>27001</v>
      </c>
    </row>
    <row r="20" spans="1:12" x14ac:dyDescent="0.15">
      <c r="A20" t="str">
        <f>IF(個人申込!C25="","",個人申込!U25)</f>
        <v/>
      </c>
      <c r="B20">
        <v>0</v>
      </c>
      <c r="C20" s="57" t="str">
        <f>個人申込!V25</f>
        <v/>
      </c>
      <c r="D20" s="57" t="str">
        <f>個人申込!Z25</f>
        <v xml:space="preserve"> </v>
      </c>
      <c r="E20" s="59">
        <f>個人申込!B25</f>
        <v>0</v>
      </c>
      <c r="F20" s="57" t="str">
        <f>個人申込!O25</f>
        <v/>
      </c>
      <c r="G20" s="57" t="str">
        <f>個人申込!AN25</f>
        <v/>
      </c>
      <c r="H20" s="57" t="str">
        <f>個人申込!AO25</f>
        <v/>
      </c>
      <c r="I20" s="57" t="str">
        <f>個人申込!X25</f>
        <v/>
      </c>
      <c r="J20">
        <v>0</v>
      </c>
      <c r="K20" s="57">
        <v>0</v>
      </c>
      <c r="L20" s="61">
        <f>申込書!$AB$4</f>
        <v>27001</v>
      </c>
    </row>
    <row r="21" spans="1:12" x14ac:dyDescent="0.15">
      <c r="A21" t="str">
        <f>IF(個人申込!C26="","",個人申込!U26)</f>
        <v/>
      </c>
      <c r="B21">
        <v>0</v>
      </c>
      <c r="C21" s="57" t="str">
        <f>個人申込!V26</f>
        <v/>
      </c>
      <c r="D21" s="57" t="str">
        <f>個人申込!Z26</f>
        <v xml:space="preserve"> </v>
      </c>
      <c r="E21" s="59">
        <f>個人申込!B26</f>
        <v>0</v>
      </c>
      <c r="F21" s="57" t="str">
        <f>個人申込!O26</f>
        <v/>
      </c>
      <c r="G21" s="57" t="str">
        <f>個人申込!AN26</f>
        <v/>
      </c>
      <c r="H21" s="57" t="str">
        <f>個人申込!AO26</f>
        <v/>
      </c>
      <c r="I21" s="57" t="str">
        <f>個人申込!X26</f>
        <v/>
      </c>
      <c r="J21">
        <v>0</v>
      </c>
      <c r="K21" s="57">
        <v>0</v>
      </c>
      <c r="L21" s="61">
        <f>申込書!$AB$4</f>
        <v>27001</v>
      </c>
    </row>
    <row r="22" spans="1:12" x14ac:dyDescent="0.15">
      <c r="A22" t="str">
        <f>IF(個人申込!C27="","",個人申込!U27)</f>
        <v/>
      </c>
      <c r="B22">
        <v>0</v>
      </c>
      <c r="C22" s="57" t="str">
        <f>個人申込!V27</f>
        <v/>
      </c>
      <c r="D22" s="57" t="str">
        <f>個人申込!Z27</f>
        <v xml:space="preserve"> </v>
      </c>
      <c r="E22" s="59">
        <f>個人申込!B27</f>
        <v>0</v>
      </c>
      <c r="F22" s="57" t="str">
        <f>個人申込!O27</f>
        <v/>
      </c>
      <c r="G22" s="57" t="str">
        <f>個人申込!AN27</f>
        <v/>
      </c>
      <c r="H22" s="57" t="str">
        <f>個人申込!AO27</f>
        <v/>
      </c>
      <c r="I22" s="57" t="str">
        <f>個人申込!X27</f>
        <v/>
      </c>
      <c r="J22">
        <v>0</v>
      </c>
      <c r="K22" s="57">
        <v>0</v>
      </c>
      <c r="L22" s="61">
        <f>申込書!$AB$4</f>
        <v>27001</v>
      </c>
    </row>
    <row r="23" spans="1:12" x14ac:dyDescent="0.15">
      <c r="A23" t="str">
        <f>IF(個人申込!C28="","",個人申込!U28)</f>
        <v/>
      </c>
      <c r="B23">
        <v>0</v>
      </c>
      <c r="C23" s="57" t="str">
        <f>個人申込!V28</f>
        <v/>
      </c>
      <c r="D23" s="57" t="str">
        <f>個人申込!Z28</f>
        <v xml:space="preserve"> </v>
      </c>
      <c r="E23" s="59">
        <f>個人申込!B28</f>
        <v>0</v>
      </c>
      <c r="F23" s="57" t="str">
        <f>個人申込!O28</f>
        <v/>
      </c>
      <c r="G23" s="57" t="str">
        <f>個人申込!AN28</f>
        <v/>
      </c>
      <c r="H23" s="57" t="str">
        <f>個人申込!AO28</f>
        <v/>
      </c>
      <c r="I23" s="57" t="str">
        <f>個人申込!X28</f>
        <v/>
      </c>
      <c r="J23">
        <v>0</v>
      </c>
      <c r="K23" s="57">
        <v>0</v>
      </c>
      <c r="L23" s="61">
        <f>申込書!$AB$4</f>
        <v>27001</v>
      </c>
    </row>
    <row r="24" spans="1:12" x14ac:dyDescent="0.15">
      <c r="A24" t="str">
        <f>IF(個人申込!C29="","",個人申込!U29)</f>
        <v/>
      </c>
      <c r="B24">
        <v>0</v>
      </c>
      <c r="C24" s="57" t="str">
        <f>個人申込!V29</f>
        <v/>
      </c>
      <c r="D24" s="57" t="str">
        <f>個人申込!Z29</f>
        <v xml:space="preserve"> </v>
      </c>
      <c r="E24" s="59">
        <f>個人申込!B29</f>
        <v>0</v>
      </c>
      <c r="F24" s="57" t="str">
        <f>個人申込!O29</f>
        <v/>
      </c>
      <c r="G24" s="57" t="str">
        <f>個人申込!AN29</f>
        <v/>
      </c>
      <c r="H24" s="57" t="str">
        <f>個人申込!AO29</f>
        <v/>
      </c>
      <c r="I24" s="57" t="str">
        <f>個人申込!X29</f>
        <v/>
      </c>
      <c r="J24">
        <v>0</v>
      </c>
      <c r="K24" s="57">
        <v>0</v>
      </c>
      <c r="L24" s="61">
        <f>申込書!$AB$4</f>
        <v>27001</v>
      </c>
    </row>
    <row r="25" spans="1:12" x14ac:dyDescent="0.15">
      <c r="A25" t="str">
        <f>IF(個人申込!C30="","",個人申込!U30)</f>
        <v/>
      </c>
      <c r="B25">
        <v>0</v>
      </c>
      <c r="C25" s="57" t="str">
        <f>個人申込!V30</f>
        <v/>
      </c>
      <c r="D25" s="57" t="str">
        <f>個人申込!Z30</f>
        <v xml:space="preserve"> </v>
      </c>
      <c r="E25" s="59">
        <f>個人申込!B30</f>
        <v>0</v>
      </c>
      <c r="F25" s="57" t="str">
        <f>個人申込!O30</f>
        <v/>
      </c>
      <c r="G25" s="57" t="str">
        <f>個人申込!AN30</f>
        <v/>
      </c>
      <c r="H25" s="57" t="str">
        <f>個人申込!AO30</f>
        <v/>
      </c>
      <c r="I25" s="57" t="str">
        <f>個人申込!X30</f>
        <v/>
      </c>
      <c r="J25">
        <v>0</v>
      </c>
      <c r="K25" s="57">
        <v>0</v>
      </c>
      <c r="L25" s="61">
        <f>申込書!$AB$4</f>
        <v>27001</v>
      </c>
    </row>
    <row r="26" spans="1:12" x14ac:dyDescent="0.15">
      <c r="A26" t="str">
        <f>IF(個人申込!C31="","",個人申込!U31)</f>
        <v/>
      </c>
      <c r="B26">
        <v>0</v>
      </c>
      <c r="C26" s="57" t="str">
        <f>個人申込!V31</f>
        <v/>
      </c>
      <c r="D26" s="57" t="str">
        <f>個人申込!Z31</f>
        <v xml:space="preserve"> </v>
      </c>
      <c r="E26" s="59">
        <f>個人申込!B31</f>
        <v>0</v>
      </c>
      <c r="F26" s="57" t="str">
        <f>個人申込!O31</f>
        <v/>
      </c>
      <c r="G26" s="57" t="str">
        <f>個人申込!AN31</f>
        <v/>
      </c>
      <c r="H26" s="57" t="str">
        <f>個人申込!AO31</f>
        <v/>
      </c>
      <c r="I26" s="57" t="str">
        <f>個人申込!X31</f>
        <v/>
      </c>
      <c r="J26">
        <v>0</v>
      </c>
      <c r="K26" s="57">
        <v>0</v>
      </c>
      <c r="L26" s="61">
        <f>申込書!$AB$4</f>
        <v>27001</v>
      </c>
    </row>
    <row r="27" spans="1:12" x14ac:dyDescent="0.15">
      <c r="A27" t="str">
        <f>IF(個人申込!C32="","",個人申込!U32)</f>
        <v/>
      </c>
      <c r="B27">
        <v>0</v>
      </c>
      <c r="C27" s="57" t="str">
        <f>個人申込!V32</f>
        <v/>
      </c>
      <c r="D27" s="57" t="str">
        <f>個人申込!Z32</f>
        <v xml:space="preserve"> </v>
      </c>
      <c r="E27" s="59">
        <f>個人申込!B32</f>
        <v>0</v>
      </c>
      <c r="F27" s="57" t="str">
        <f>個人申込!O32</f>
        <v/>
      </c>
      <c r="G27" s="57" t="str">
        <f>個人申込!AN32</f>
        <v/>
      </c>
      <c r="H27" s="57" t="str">
        <f>個人申込!AO32</f>
        <v/>
      </c>
      <c r="I27" s="57" t="str">
        <f>個人申込!X32</f>
        <v/>
      </c>
      <c r="J27">
        <v>0</v>
      </c>
      <c r="K27" s="57">
        <v>0</v>
      </c>
      <c r="L27" s="61">
        <f>申込書!$AB$4</f>
        <v>27001</v>
      </c>
    </row>
    <row r="28" spans="1:12" x14ac:dyDescent="0.15">
      <c r="A28" t="str">
        <f>IF(個人申込!C33="","",個人申込!U33)</f>
        <v/>
      </c>
      <c r="B28">
        <v>0</v>
      </c>
      <c r="C28" s="57" t="str">
        <f>個人申込!V33</f>
        <v/>
      </c>
      <c r="D28" s="57" t="str">
        <f>個人申込!Z33</f>
        <v xml:space="preserve"> </v>
      </c>
      <c r="E28" s="59">
        <f>個人申込!B33</f>
        <v>0</v>
      </c>
      <c r="F28" s="57" t="str">
        <f>個人申込!O33</f>
        <v/>
      </c>
      <c r="G28" s="57" t="str">
        <f>個人申込!AN33</f>
        <v/>
      </c>
      <c r="H28" s="57" t="str">
        <f>個人申込!AO33</f>
        <v/>
      </c>
      <c r="I28" s="57" t="str">
        <f>個人申込!X33</f>
        <v/>
      </c>
      <c r="J28">
        <v>0</v>
      </c>
      <c r="K28" s="57">
        <v>0</v>
      </c>
      <c r="L28" s="61">
        <f>申込書!$AB$4</f>
        <v>27001</v>
      </c>
    </row>
    <row r="29" spans="1:12" x14ac:dyDescent="0.15">
      <c r="A29" t="str">
        <f>IF(個人申込!C34="","",個人申込!U34)</f>
        <v/>
      </c>
      <c r="B29">
        <v>0</v>
      </c>
      <c r="C29" s="57" t="str">
        <f>個人申込!V34</f>
        <v/>
      </c>
      <c r="D29" s="57" t="str">
        <f>個人申込!Z34</f>
        <v xml:space="preserve"> </v>
      </c>
      <c r="E29" s="59">
        <f>個人申込!B34</f>
        <v>0</v>
      </c>
      <c r="F29" s="57" t="str">
        <f>個人申込!O34</f>
        <v/>
      </c>
      <c r="G29" s="57" t="str">
        <f>個人申込!AN34</f>
        <v/>
      </c>
      <c r="H29" s="57" t="str">
        <f>個人申込!AO34</f>
        <v/>
      </c>
      <c r="I29" s="57" t="str">
        <f>個人申込!X34</f>
        <v/>
      </c>
      <c r="J29">
        <v>0</v>
      </c>
      <c r="K29" s="57">
        <v>0</v>
      </c>
      <c r="L29" s="61">
        <f>申込書!$AB$4</f>
        <v>27001</v>
      </c>
    </row>
    <row r="30" spans="1:12" x14ac:dyDescent="0.15">
      <c r="A30" t="str">
        <f>IF(個人申込!C35="","",個人申込!U35)</f>
        <v/>
      </c>
      <c r="B30">
        <v>0</v>
      </c>
      <c r="C30" s="57" t="str">
        <f>個人申込!V35</f>
        <v/>
      </c>
      <c r="D30" s="57" t="str">
        <f>個人申込!Z35</f>
        <v xml:space="preserve"> </v>
      </c>
      <c r="E30" s="59">
        <f>個人申込!B35</f>
        <v>0</v>
      </c>
      <c r="F30" s="57" t="str">
        <f>個人申込!O35</f>
        <v/>
      </c>
      <c r="G30" s="57" t="str">
        <f>個人申込!AN35</f>
        <v/>
      </c>
      <c r="H30" s="57" t="str">
        <f>個人申込!AO35</f>
        <v/>
      </c>
      <c r="I30" s="57" t="str">
        <f>個人申込!X35</f>
        <v/>
      </c>
      <c r="J30">
        <v>0</v>
      </c>
      <c r="K30" s="57">
        <v>0</v>
      </c>
      <c r="L30" s="61">
        <f>申込書!$AB$4</f>
        <v>27001</v>
      </c>
    </row>
    <row r="31" spans="1:12" x14ac:dyDescent="0.15">
      <c r="A31" t="str">
        <f>IF(個人申込!C36="","",個人申込!U36)</f>
        <v/>
      </c>
      <c r="B31">
        <v>0</v>
      </c>
      <c r="C31" s="57" t="str">
        <f>個人申込!V36</f>
        <v/>
      </c>
      <c r="D31" s="57" t="str">
        <f>個人申込!Z36</f>
        <v xml:space="preserve"> </v>
      </c>
      <c r="E31" s="59">
        <f>個人申込!B36</f>
        <v>0</v>
      </c>
      <c r="F31" s="57" t="str">
        <f>個人申込!O36</f>
        <v/>
      </c>
      <c r="G31" s="57" t="str">
        <f>個人申込!AN36</f>
        <v/>
      </c>
      <c r="H31" s="57" t="str">
        <f>個人申込!AO36</f>
        <v/>
      </c>
      <c r="I31" s="57" t="str">
        <f>個人申込!X36</f>
        <v/>
      </c>
      <c r="J31">
        <v>0</v>
      </c>
      <c r="K31" s="57">
        <v>0</v>
      </c>
      <c r="L31" s="61">
        <f>申込書!$AB$4</f>
        <v>27001</v>
      </c>
    </row>
    <row r="32" spans="1:12" x14ac:dyDescent="0.15">
      <c r="A32" t="str">
        <f>IF(個人申込!C37="","",個人申込!U37)</f>
        <v/>
      </c>
      <c r="B32">
        <v>0</v>
      </c>
      <c r="C32" s="57" t="str">
        <f>個人申込!V37</f>
        <v/>
      </c>
      <c r="D32" s="57" t="str">
        <f>個人申込!Z37</f>
        <v xml:space="preserve"> </v>
      </c>
      <c r="E32" s="59">
        <f>個人申込!B37</f>
        <v>0</v>
      </c>
      <c r="F32" s="57" t="str">
        <f>個人申込!O37</f>
        <v/>
      </c>
      <c r="G32" s="57" t="str">
        <f>個人申込!AN37</f>
        <v/>
      </c>
      <c r="H32" s="57" t="str">
        <f>個人申込!AO37</f>
        <v/>
      </c>
      <c r="I32" s="57" t="str">
        <f>個人申込!X37</f>
        <v/>
      </c>
      <c r="J32">
        <v>0</v>
      </c>
      <c r="K32" s="57">
        <v>0</v>
      </c>
      <c r="L32" s="61">
        <f>申込書!$AB$4</f>
        <v>27001</v>
      </c>
    </row>
    <row r="33" spans="1:12" x14ac:dyDescent="0.15">
      <c r="A33" t="str">
        <f>IF(個人申込!C38="","",個人申込!U38)</f>
        <v/>
      </c>
      <c r="B33">
        <v>0</v>
      </c>
      <c r="C33" s="57" t="str">
        <f>個人申込!V38</f>
        <v/>
      </c>
      <c r="D33" s="57" t="str">
        <f>個人申込!Z38</f>
        <v xml:space="preserve"> </v>
      </c>
      <c r="E33" s="59">
        <f>個人申込!B38</f>
        <v>0</v>
      </c>
      <c r="F33" s="57" t="str">
        <f>個人申込!O38</f>
        <v/>
      </c>
      <c r="G33" s="57" t="str">
        <f>個人申込!AN38</f>
        <v/>
      </c>
      <c r="H33" s="57" t="str">
        <f>個人申込!AO38</f>
        <v/>
      </c>
      <c r="I33" s="57" t="str">
        <f>個人申込!X38</f>
        <v/>
      </c>
      <c r="J33">
        <v>0</v>
      </c>
      <c r="K33" s="57">
        <v>0</v>
      </c>
      <c r="L33" s="61">
        <f>申込書!$AB$4</f>
        <v>27001</v>
      </c>
    </row>
    <row r="34" spans="1:12" x14ac:dyDescent="0.15">
      <c r="A34" t="str">
        <f>IF(個人申込!C39="","",個人申込!U39)</f>
        <v/>
      </c>
      <c r="B34">
        <v>0</v>
      </c>
      <c r="C34" s="57" t="str">
        <f>個人申込!V39</f>
        <v/>
      </c>
      <c r="D34" s="57" t="str">
        <f>個人申込!Z39</f>
        <v xml:space="preserve"> </v>
      </c>
      <c r="E34" s="59">
        <f>個人申込!B39</f>
        <v>0</v>
      </c>
      <c r="F34" s="57" t="str">
        <f>個人申込!O39</f>
        <v/>
      </c>
      <c r="G34" s="57" t="str">
        <f>個人申込!AN39</f>
        <v/>
      </c>
      <c r="H34" s="57" t="str">
        <f>個人申込!AO39</f>
        <v/>
      </c>
      <c r="I34" s="57" t="str">
        <f>個人申込!X39</f>
        <v/>
      </c>
      <c r="J34">
        <v>0</v>
      </c>
      <c r="K34" s="57">
        <v>0</v>
      </c>
      <c r="L34" s="61">
        <f>申込書!$AB$4</f>
        <v>27001</v>
      </c>
    </row>
    <row r="35" spans="1:12" x14ac:dyDescent="0.15">
      <c r="A35" t="str">
        <f>IF(個人申込!C40="","",個人申込!U40)</f>
        <v/>
      </c>
      <c r="B35">
        <v>0</v>
      </c>
      <c r="C35" s="57" t="str">
        <f>個人申込!V40</f>
        <v/>
      </c>
      <c r="D35" s="57" t="str">
        <f>個人申込!Z40</f>
        <v xml:space="preserve"> </v>
      </c>
      <c r="E35" s="59">
        <f>個人申込!B40</f>
        <v>0</v>
      </c>
      <c r="F35" s="57" t="str">
        <f>個人申込!O40</f>
        <v/>
      </c>
      <c r="G35" s="57" t="str">
        <f>個人申込!AN40</f>
        <v/>
      </c>
      <c r="H35" s="57" t="str">
        <f>個人申込!AO40</f>
        <v/>
      </c>
      <c r="I35" s="57" t="str">
        <f>個人申込!X40</f>
        <v/>
      </c>
      <c r="J35">
        <v>0</v>
      </c>
      <c r="K35" s="57">
        <v>0</v>
      </c>
      <c r="L35" s="61">
        <f>申込書!$AB$4</f>
        <v>27001</v>
      </c>
    </row>
    <row r="36" spans="1:12" x14ac:dyDescent="0.15">
      <c r="A36" t="str">
        <f>IF(個人申込!C41="","",個人申込!U41)</f>
        <v/>
      </c>
      <c r="B36">
        <v>0</v>
      </c>
      <c r="C36" s="57" t="str">
        <f>個人申込!V41</f>
        <v/>
      </c>
      <c r="D36" s="57" t="str">
        <f>個人申込!Z41</f>
        <v xml:space="preserve"> </v>
      </c>
      <c r="E36" s="59">
        <f>個人申込!B41</f>
        <v>0</v>
      </c>
      <c r="F36" s="57" t="str">
        <f>個人申込!O41</f>
        <v/>
      </c>
      <c r="G36" s="57" t="str">
        <f>個人申込!AN41</f>
        <v/>
      </c>
      <c r="H36" s="57" t="str">
        <f>個人申込!AO41</f>
        <v/>
      </c>
      <c r="I36" s="57" t="str">
        <f>個人申込!X41</f>
        <v/>
      </c>
      <c r="J36">
        <v>0</v>
      </c>
      <c r="K36" s="57">
        <v>0</v>
      </c>
      <c r="L36" s="61">
        <f>申込書!$AB$4</f>
        <v>27001</v>
      </c>
    </row>
    <row r="37" spans="1:12" x14ac:dyDescent="0.15">
      <c r="A37" t="str">
        <f>IF(個人申込!C42="","",個人申込!U42)</f>
        <v/>
      </c>
      <c r="B37">
        <v>0</v>
      </c>
      <c r="C37" s="57" t="str">
        <f>個人申込!V42</f>
        <v/>
      </c>
      <c r="D37" s="57" t="str">
        <f>個人申込!Z42</f>
        <v xml:space="preserve"> </v>
      </c>
      <c r="E37" s="59">
        <f>個人申込!B42</f>
        <v>0</v>
      </c>
      <c r="F37" s="57" t="str">
        <f>個人申込!O42</f>
        <v/>
      </c>
      <c r="G37" s="57" t="str">
        <f>個人申込!AN42</f>
        <v/>
      </c>
      <c r="H37" s="57" t="str">
        <f>個人申込!AO42</f>
        <v/>
      </c>
      <c r="I37" s="57" t="str">
        <f>個人申込!X42</f>
        <v/>
      </c>
      <c r="J37">
        <v>0</v>
      </c>
      <c r="K37" s="57">
        <v>0</v>
      </c>
      <c r="L37" s="61">
        <f>申込書!$AB$4</f>
        <v>27001</v>
      </c>
    </row>
    <row r="38" spans="1:12" x14ac:dyDescent="0.15">
      <c r="A38" t="str">
        <f>IF(個人申込!C43="","",個人申込!U43)</f>
        <v/>
      </c>
      <c r="B38">
        <v>0</v>
      </c>
      <c r="C38" s="57" t="str">
        <f>個人申込!V43</f>
        <v/>
      </c>
      <c r="D38" s="57" t="str">
        <f>個人申込!Z43</f>
        <v xml:space="preserve"> </v>
      </c>
      <c r="E38" s="59">
        <f>個人申込!B43</f>
        <v>0</v>
      </c>
      <c r="F38" s="57" t="str">
        <f>個人申込!O43</f>
        <v/>
      </c>
      <c r="G38" s="57" t="str">
        <f>個人申込!AN43</f>
        <v/>
      </c>
      <c r="H38" s="57" t="str">
        <f>個人申込!AO43</f>
        <v/>
      </c>
      <c r="I38" s="57" t="str">
        <f>個人申込!X43</f>
        <v/>
      </c>
      <c r="J38">
        <v>0</v>
      </c>
      <c r="K38" s="57">
        <v>0</v>
      </c>
      <c r="L38" s="61">
        <f>申込書!$AB$4</f>
        <v>27001</v>
      </c>
    </row>
    <row r="39" spans="1:12" x14ac:dyDescent="0.15">
      <c r="A39" t="str">
        <f>IF(個人申込!C44="","",個人申込!U44)</f>
        <v/>
      </c>
      <c r="B39">
        <v>0</v>
      </c>
      <c r="C39" s="57" t="str">
        <f>個人申込!V44</f>
        <v/>
      </c>
      <c r="D39" s="57" t="str">
        <f>個人申込!Z44</f>
        <v xml:space="preserve"> </v>
      </c>
      <c r="E39" s="59">
        <f>個人申込!B44</f>
        <v>0</v>
      </c>
      <c r="F39" s="57" t="str">
        <f>個人申込!O44</f>
        <v/>
      </c>
      <c r="G39" s="57" t="str">
        <f>個人申込!AN44</f>
        <v/>
      </c>
      <c r="H39" s="57" t="str">
        <f>個人申込!AO44</f>
        <v/>
      </c>
      <c r="I39" s="57" t="str">
        <f>個人申込!X44</f>
        <v/>
      </c>
      <c r="J39">
        <v>0</v>
      </c>
      <c r="K39" s="57">
        <v>0</v>
      </c>
      <c r="L39" s="61">
        <f>申込書!$AB$4</f>
        <v>27001</v>
      </c>
    </row>
    <row r="40" spans="1:12" x14ac:dyDescent="0.15">
      <c r="A40" t="str">
        <f>IF(個人申込!C45="","",個人申込!U45)</f>
        <v/>
      </c>
      <c r="B40">
        <v>0</v>
      </c>
      <c r="C40" s="57" t="str">
        <f>個人申込!V45</f>
        <v/>
      </c>
      <c r="D40" s="57" t="str">
        <f>個人申込!Z45</f>
        <v xml:space="preserve"> </v>
      </c>
      <c r="E40" s="59">
        <f>個人申込!B45</f>
        <v>0</v>
      </c>
      <c r="F40" s="57" t="str">
        <f>個人申込!O45</f>
        <v/>
      </c>
      <c r="G40" s="57" t="str">
        <f>個人申込!AN45</f>
        <v/>
      </c>
      <c r="H40" s="57" t="str">
        <f>個人申込!AO45</f>
        <v/>
      </c>
      <c r="I40" s="57" t="str">
        <f>個人申込!X45</f>
        <v/>
      </c>
      <c r="J40">
        <v>0</v>
      </c>
      <c r="K40" s="57">
        <v>0</v>
      </c>
      <c r="L40" s="61">
        <f>申込書!$AB$4</f>
        <v>27001</v>
      </c>
    </row>
    <row r="41" spans="1:12" x14ac:dyDescent="0.15">
      <c r="A41" t="str">
        <f>IF(個人申込!C46="","",個人申込!U46)</f>
        <v/>
      </c>
      <c r="B41">
        <v>0</v>
      </c>
      <c r="C41" s="57" t="str">
        <f>個人申込!V46</f>
        <v/>
      </c>
      <c r="D41" s="57" t="str">
        <f>個人申込!Z46</f>
        <v xml:space="preserve"> </v>
      </c>
      <c r="E41" s="59">
        <f>個人申込!B46</f>
        <v>0</v>
      </c>
      <c r="F41" s="57" t="str">
        <f>個人申込!O46</f>
        <v/>
      </c>
      <c r="G41" s="57" t="str">
        <f>個人申込!AN46</f>
        <v/>
      </c>
      <c r="H41" s="57" t="str">
        <f>個人申込!AO46</f>
        <v/>
      </c>
      <c r="I41" s="57" t="str">
        <f>個人申込!X46</f>
        <v/>
      </c>
      <c r="J41">
        <v>0</v>
      </c>
      <c r="K41" s="57">
        <v>0</v>
      </c>
      <c r="L41" s="61">
        <f>申込書!$AB$4</f>
        <v>27001</v>
      </c>
    </row>
    <row r="42" spans="1:12" x14ac:dyDescent="0.15">
      <c r="A42" t="str">
        <f>IF(個人申込!C47="","",個人申込!U47)</f>
        <v/>
      </c>
      <c r="B42">
        <v>0</v>
      </c>
      <c r="C42" s="57" t="str">
        <f>個人申込!V47</f>
        <v/>
      </c>
      <c r="D42" s="57" t="str">
        <f>個人申込!Z47</f>
        <v xml:space="preserve"> </v>
      </c>
      <c r="E42" s="59">
        <f>個人申込!B47</f>
        <v>0</v>
      </c>
      <c r="F42" s="57" t="str">
        <f>個人申込!O47</f>
        <v/>
      </c>
      <c r="G42" s="57" t="str">
        <f>個人申込!AN47</f>
        <v/>
      </c>
      <c r="H42" s="57" t="str">
        <f>個人申込!AO47</f>
        <v/>
      </c>
      <c r="I42" s="57" t="str">
        <f>個人申込!X47</f>
        <v/>
      </c>
      <c r="J42">
        <v>0</v>
      </c>
      <c r="K42" s="57">
        <v>0</v>
      </c>
      <c r="L42" s="61">
        <f>申込書!$AB$4</f>
        <v>27001</v>
      </c>
    </row>
    <row r="43" spans="1:12" x14ac:dyDescent="0.15">
      <c r="A43" t="str">
        <f>IF(個人申込!C48="","",個人申込!U48)</f>
        <v/>
      </c>
      <c r="B43">
        <v>0</v>
      </c>
      <c r="C43" s="57" t="str">
        <f>個人申込!V48</f>
        <v/>
      </c>
      <c r="D43" s="57" t="str">
        <f>個人申込!Z48</f>
        <v xml:space="preserve"> </v>
      </c>
      <c r="E43" s="59">
        <f>個人申込!B48</f>
        <v>0</v>
      </c>
      <c r="F43" s="57" t="str">
        <f>個人申込!O48</f>
        <v/>
      </c>
      <c r="G43" s="57" t="str">
        <f>個人申込!AN48</f>
        <v/>
      </c>
      <c r="H43" s="57" t="str">
        <f>個人申込!AO48</f>
        <v/>
      </c>
      <c r="I43" s="57" t="str">
        <f>個人申込!X48</f>
        <v/>
      </c>
      <c r="J43">
        <v>0</v>
      </c>
      <c r="K43" s="57">
        <v>0</v>
      </c>
      <c r="L43" s="61">
        <f>申込書!$AB$4</f>
        <v>27001</v>
      </c>
    </row>
    <row r="44" spans="1:12" x14ac:dyDescent="0.15">
      <c r="A44" t="str">
        <f>IF(個人申込!C49="","",個人申込!U49)</f>
        <v/>
      </c>
      <c r="B44">
        <v>0</v>
      </c>
      <c r="C44" s="57" t="str">
        <f>個人申込!V49</f>
        <v/>
      </c>
      <c r="D44" s="57" t="str">
        <f>個人申込!Z49</f>
        <v xml:space="preserve"> </v>
      </c>
      <c r="E44" s="59">
        <f>個人申込!B49</f>
        <v>0</v>
      </c>
      <c r="F44" s="57" t="str">
        <f>個人申込!O49</f>
        <v/>
      </c>
      <c r="G44" s="57" t="str">
        <f>個人申込!AN49</f>
        <v/>
      </c>
      <c r="H44" s="57" t="str">
        <f>個人申込!AO49</f>
        <v/>
      </c>
      <c r="I44" s="57" t="str">
        <f>個人申込!X49</f>
        <v/>
      </c>
      <c r="J44">
        <v>0</v>
      </c>
      <c r="K44" s="57">
        <v>0</v>
      </c>
      <c r="L44" s="61">
        <f>申込書!$AB$4</f>
        <v>27001</v>
      </c>
    </row>
    <row r="45" spans="1:12" x14ac:dyDescent="0.15">
      <c r="A45" t="str">
        <f>IF(個人申込!C50="","",個人申込!U50)</f>
        <v/>
      </c>
      <c r="B45">
        <v>0</v>
      </c>
      <c r="C45" s="57" t="str">
        <f>個人申込!V50</f>
        <v/>
      </c>
      <c r="D45" s="57" t="str">
        <f>個人申込!Z50</f>
        <v xml:space="preserve"> </v>
      </c>
      <c r="E45" s="59">
        <f>個人申込!B50</f>
        <v>0</v>
      </c>
      <c r="F45" s="57" t="str">
        <f>個人申込!O50</f>
        <v/>
      </c>
      <c r="G45" s="57" t="str">
        <f>個人申込!AN50</f>
        <v/>
      </c>
      <c r="H45" s="57" t="str">
        <f>個人申込!AO50</f>
        <v/>
      </c>
      <c r="I45" s="57" t="str">
        <f>個人申込!X50</f>
        <v/>
      </c>
      <c r="J45">
        <v>0</v>
      </c>
      <c r="K45" s="57">
        <v>0</v>
      </c>
      <c r="L45" s="61">
        <f>申込書!$AB$4</f>
        <v>27001</v>
      </c>
    </row>
    <row r="46" spans="1:12" x14ac:dyDescent="0.15">
      <c r="A46" t="str">
        <f>IF(個人申込!C51="","",個人申込!U51)</f>
        <v/>
      </c>
      <c r="B46">
        <v>0</v>
      </c>
      <c r="C46" s="57" t="str">
        <f>個人申込!V51</f>
        <v/>
      </c>
      <c r="D46" s="57" t="str">
        <f>個人申込!Z51</f>
        <v xml:space="preserve"> </v>
      </c>
      <c r="E46" s="59">
        <f>個人申込!B51</f>
        <v>0</v>
      </c>
      <c r="F46" s="57" t="str">
        <f>個人申込!O51</f>
        <v/>
      </c>
      <c r="G46" s="57" t="str">
        <f>個人申込!AN51</f>
        <v/>
      </c>
      <c r="H46" s="57" t="str">
        <f>個人申込!AO51</f>
        <v/>
      </c>
      <c r="I46" s="57" t="str">
        <f>個人申込!X51</f>
        <v/>
      </c>
      <c r="J46">
        <v>0</v>
      </c>
      <c r="K46" s="57">
        <v>0</v>
      </c>
      <c r="L46" s="61">
        <f>申込書!$AB$4</f>
        <v>27001</v>
      </c>
    </row>
    <row r="47" spans="1:12" x14ac:dyDescent="0.15">
      <c r="A47" t="str">
        <f>IF(個人申込!C52="","",個人申込!U52)</f>
        <v/>
      </c>
      <c r="B47">
        <v>0</v>
      </c>
      <c r="C47" s="57" t="str">
        <f>個人申込!V52</f>
        <v/>
      </c>
      <c r="D47" s="57" t="str">
        <f>個人申込!Z52</f>
        <v xml:space="preserve"> </v>
      </c>
      <c r="E47" s="59">
        <f>個人申込!B52</f>
        <v>0</v>
      </c>
      <c r="F47" s="57" t="str">
        <f>個人申込!O52</f>
        <v/>
      </c>
      <c r="G47" s="57" t="str">
        <f>個人申込!AN52</f>
        <v/>
      </c>
      <c r="H47" s="57" t="str">
        <f>個人申込!AO52</f>
        <v/>
      </c>
      <c r="I47" s="57" t="str">
        <f>個人申込!X52</f>
        <v/>
      </c>
      <c r="J47">
        <v>0</v>
      </c>
      <c r="K47" s="57">
        <v>0</v>
      </c>
      <c r="L47" s="61">
        <f>申込書!$AB$4</f>
        <v>27001</v>
      </c>
    </row>
    <row r="48" spans="1:12" x14ac:dyDescent="0.15">
      <c r="A48" t="str">
        <f>IF(個人申込!C53="","",個人申込!U53)</f>
        <v/>
      </c>
      <c r="B48">
        <v>0</v>
      </c>
      <c r="C48" s="57" t="str">
        <f>個人申込!V53</f>
        <v/>
      </c>
      <c r="D48" s="57" t="str">
        <f>個人申込!Z53</f>
        <v xml:space="preserve"> </v>
      </c>
      <c r="E48" s="59">
        <f>個人申込!B53</f>
        <v>0</v>
      </c>
      <c r="F48" s="57" t="str">
        <f>個人申込!O53</f>
        <v/>
      </c>
      <c r="G48" s="57" t="str">
        <f>個人申込!AN53</f>
        <v/>
      </c>
      <c r="H48" s="57" t="str">
        <f>個人申込!AO53</f>
        <v/>
      </c>
      <c r="I48" s="57" t="str">
        <f>個人申込!X53</f>
        <v/>
      </c>
      <c r="J48">
        <v>0</v>
      </c>
      <c r="K48" s="57">
        <v>0</v>
      </c>
      <c r="L48" s="61">
        <f>申込書!$AB$4</f>
        <v>27001</v>
      </c>
    </row>
    <row r="49" spans="1:12" x14ac:dyDescent="0.15">
      <c r="A49" t="str">
        <f>IF(個人申込!C54="","",個人申込!U54)</f>
        <v/>
      </c>
      <c r="B49">
        <v>0</v>
      </c>
      <c r="C49" s="57" t="str">
        <f>個人申込!V54</f>
        <v/>
      </c>
      <c r="D49" s="57" t="str">
        <f>個人申込!Z54</f>
        <v xml:space="preserve"> </v>
      </c>
      <c r="E49" s="59">
        <f>個人申込!B54</f>
        <v>0</v>
      </c>
      <c r="F49" s="57" t="str">
        <f>個人申込!O54</f>
        <v/>
      </c>
      <c r="G49" s="57" t="str">
        <f>個人申込!AN54</f>
        <v/>
      </c>
      <c r="H49" s="57" t="str">
        <f>個人申込!AO54</f>
        <v/>
      </c>
      <c r="I49" s="57" t="str">
        <f>個人申込!X54</f>
        <v/>
      </c>
      <c r="J49">
        <v>0</v>
      </c>
      <c r="K49" s="57">
        <v>0</v>
      </c>
      <c r="L49" s="61">
        <f>申込書!$AB$4</f>
        <v>27001</v>
      </c>
    </row>
    <row r="50" spans="1:12" x14ac:dyDescent="0.15">
      <c r="A50" t="str">
        <f>IF(個人申込!C55="","",個人申込!U55)</f>
        <v/>
      </c>
      <c r="B50">
        <v>0</v>
      </c>
      <c r="C50" s="57" t="str">
        <f>個人申込!V55</f>
        <v/>
      </c>
      <c r="D50" s="57" t="str">
        <f>個人申込!Z55</f>
        <v xml:space="preserve"> </v>
      </c>
      <c r="E50" s="59">
        <f>個人申込!B55</f>
        <v>0</v>
      </c>
      <c r="F50" s="57" t="str">
        <f>個人申込!O55</f>
        <v/>
      </c>
      <c r="G50" s="57" t="str">
        <f>個人申込!AN55</f>
        <v/>
      </c>
      <c r="H50" s="57" t="str">
        <f>個人申込!AO55</f>
        <v/>
      </c>
      <c r="I50" s="57" t="str">
        <f>個人申込!X55</f>
        <v/>
      </c>
      <c r="J50">
        <v>0</v>
      </c>
      <c r="K50" s="57">
        <v>0</v>
      </c>
      <c r="L50" s="61">
        <f>申込書!$AB$4</f>
        <v>27001</v>
      </c>
    </row>
    <row r="51" spans="1:12" x14ac:dyDescent="0.15">
      <c r="A51" t="str">
        <f>IF(個人申込!C56="","",個人申込!U56)</f>
        <v/>
      </c>
      <c r="B51">
        <v>0</v>
      </c>
      <c r="C51" s="57" t="str">
        <f>個人申込!V56</f>
        <v/>
      </c>
      <c r="D51" s="57" t="str">
        <f>個人申込!Z56</f>
        <v xml:space="preserve"> </v>
      </c>
      <c r="E51" s="59">
        <f>個人申込!B56</f>
        <v>0</v>
      </c>
      <c r="F51" s="57" t="str">
        <f>個人申込!O56</f>
        <v/>
      </c>
      <c r="G51" s="57" t="str">
        <f>個人申込!AN56</f>
        <v/>
      </c>
      <c r="H51" s="57" t="str">
        <f>個人申込!AO56</f>
        <v/>
      </c>
      <c r="I51" s="57" t="str">
        <f>個人申込!X56</f>
        <v/>
      </c>
      <c r="J51">
        <v>0</v>
      </c>
      <c r="K51" s="57">
        <v>0</v>
      </c>
      <c r="L51" s="61">
        <f>申込書!$AB$4</f>
        <v>27001</v>
      </c>
    </row>
    <row r="52" spans="1:12" x14ac:dyDescent="0.15">
      <c r="A52" t="str">
        <f>IF(個人申込!C57="","",個人申込!U57)</f>
        <v/>
      </c>
      <c r="B52">
        <v>0</v>
      </c>
      <c r="C52" s="57" t="str">
        <f>個人申込!V57</f>
        <v/>
      </c>
      <c r="D52" s="57" t="str">
        <f>個人申込!Z57</f>
        <v xml:space="preserve"> </v>
      </c>
      <c r="E52" s="59">
        <f>個人申込!B57</f>
        <v>0</v>
      </c>
      <c r="F52" s="57" t="str">
        <f>個人申込!O57</f>
        <v/>
      </c>
      <c r="G52" s="57" t="str">
        <f>個人申込!AN57</f>
        <v/>
      </c>
      <c r="H52" s="57" t="str">
        <f>個人申込!AO57</f>
        <v/>
      </c>
      <c r="I52" s="57" t="str">
        <f>個人申込!X57</f>
        <v/>
      </c>
      <c r="J52">
        <v>0</v>
      </c>
      <c r="K52" s="57">
        <v>0</v>
      </c>
      <c r="L52" s="61">
        <f>申込書!$AB$4</f>
        <v>27001</v>
      </c>
    </row>
    <row r="53" spans="1:12" x14ac:dyDescent="0.15">
      <c r="A53" t="str">
        <f>IF(個人申込!C58="","",個人申込!U58)</f>
        <v/>
      </c>
      <c r="B53">
        <v>0</v>
      </c>
      <c r="C53" s="57" t="str">
        <f>個人申込!V58</f>
        <v/>
      </c>
      <c r="D53" s="57" t="str">
        <f>個人申込!Z58</f>
        <v xml:space="preserve"> </v>
      </c>
      <c r="E53" s="59">
        <f>個人申込!B58</f>
        <v>0</v>
      </c>
      <c r="F53" s="57" t="str">
        <f>個人申込!O58</f>
        <v/>
      </c>
      <c r="G53" s="57" t="str">
        <f>個人申込!AN58</f>
        <v/>
      </c>
      <c r="H53" s="57" t="str">
        <f>個人申込!AO58</f>
        <v/>
      </c>
      <c r="I53" s="57" t="str">
        <f>個人申込!X58</f>
        <v/>
      </c>
      <c r="J53">
        <v>0</v>
      </c>
      <c r="K53" s="57">
        <v>0</v>
      </c>
      <c r="L53" s="61">
        <f>申込書!$AB$4</f>
        <v>27001</v>
      </c>
    </row>
    <row r="54" spans="1:12" x14ac:dyDescent="0.15">
      <c r="A54" t="str">
        <f>IF(個人申込!C59="","",個人申込!U59)</f>
        <v/>
      </c>
      <c r="B54">
        <v>0</v>
      </c>
      <c r="C54" s="57" t="str">
        <f>個人申込!V59</f>
        <v/>
      </c>
      <c r="D54" s="57" t="str">
        <f>個人申込!Z59</f>
        <v xml:space="preserve"> </v>
      </c>
      <c r="E54" s="59">
        <f>個人申込!B59</f>
        <v>0</v>
      </c>
      <c r="F54" s="57" t="str">
        <f>個人申込!O59</f>
        <v/>
      </c>
      <c r="G54" s="57" t="str">
        <f>個人申込!AN59</f>
        <v/>
      </c>
      <c r="H54" s="57" t="str">
        <f>個人申込!AO59</f>
        <v/>
      </c>
      <c r="I54" s="57" t="str">
        <f>個人申込!X59</f>
        <v/>
      </c>
      <c r="J54">
        <v>0</v>
      </c>
      <c r="K54" s="57">
        <v>0</v>
      </c>
      <c r="L54" s="61">
        <f>申込書!$AB$4</f>
        <v>27001</v>
      </c>
    </row>
    <row r="55" spans="1:12" x14ac:dyDescent="0.15">
      <c r="A55" t="str">
        <f>IF(個人申込!C60="","",個人申込!U60)</f>
        <v/>
      </c>
      <c r="B55">
        <v>0</v>
      </c>
      <c r="C55" s="57" t="str">
        <f>個人申込!V60</f>
        <v/>
      </c>
      <c r="D55" s="57" t="str">
        <f>個人申込!Z60</f>
        <v xml:space="preserve"> </v>
      </c>
      <c r="E55" s="59">
        <f>個人申込!B60</f>
        <v>0</v>
      </c>
      <c r="F55" s="57" t="str">
        <f>個人申込!O60</f>
        <v/>
      </c>
      <c r="G55" s="57" t="str">
        <f>個人申込!AN60</f>
        <v/>
      </c>
      <c r="H55" s="57" t="str">
        <f>個人申込!AO60</f>
        <v/>
      </c>
      <c r="I55" s="57" t="str">
        <f>個人申込!X60</f>
        <v/>
      </c>
      <c r="J55">
        <v>0</v>
      </c>
      <c r="K55" s="57">
        <v>0</v>
      </c>
      <c r="L55" s="61">
        <f>申込書!$AB$4</f>
        <v>27001</v>
      </c>
    </row>
    <row r="56" spans="1:12" x14ac:dyDescent="0.15">
      <c r="A56" t="str">
        <f>IF(個人申込!C61="","",個人申込!U61)</f>
        <v/>
      </c>
      <c r="B56">
        <v>0</v>
      </c>
      <c r="C56" s="57" t="str">
        <f>個人申込!V61</f>
        <v/>
      </c>
      <c r="D56" s="57" t="str">
        <f>個人申込!Z61</f>
        <v xml:space="preserve"> </v>
      </c>
      <c r="E56" s="59">
        <f>個人申込!B61</f>
        <v>0</v>
      </c>
      <c r="F56" s="57" t="str">
        <f>個人申込!O61</f>
        <v/>
      </c>
      <c r="G56" s="57" t="str">
        <f>個人申込!AN61</f>
        <v/>
      </c>
      <c r="H56" s="57" t="str">
        <f>個人申込!AO61</f>
        <v/>
      </c>
      <c r="I56" s="57" t="str">
        <f>個人申込!X61</f>
        <v/>
      </c>
      <c r="J56">
        <v>0</v>
      </c>
      <c r="K56" s="57">
        <v>0</v>
      </c>
      <c r="L56" s="61">
        <f>申込書!$AB$4</f>
        <v>27001</v>
      </c>
    </row>
    <row r="57" spans="1:12" x14ac:dyDescent="0.15">
      <c r="A57" t="str">
        <f>IF(個人申込!C62="","",個人申込!U62)</f>
        <v/>
      </c>
      <c r="B57">
        <v>0</v>
      </c>
      <c r="C57" s="57" t="str">
        <f>個人申込!V62</f>
        <v/>
      </c>
      <c r="D57" s="57" t="str">
        <f>個人申込!Z62</f>
        <v xml:space="preserve"> </v>
      </c>
      <c r="E57" s="59">
        <f>個人申込!B62</f>
        <v>0</v>
      </c>
      <c r="F57" s="57" t="str">
        <f>個人申込!O62</f>
        <v/>
      </c>
      <c r="G57" s="57" t="str">
        <f>個人申込!AN62</f>
        <v/>
      </c>
      <c r="H57" s="57" t="str">
        <f>個人申込!AO62</f>
        <v/>
      </c>
      <c r="I57" s="57" t="str">
        <f>個人申込!X62</f>
        <v/>
      </c>
      <c r="J57">
        <v>0</v>
      </c>
      <c r="K57" s="57">
        <v>0</v>
      </c>
      <c r="L57" s="61">
        <f>申込書!$AB$4</f>
        <v>27001</v>
      </c>
    </row>
    <row r="58" spans="1:12" x14ac:dyDescent="0.15">
      <c r="A58" t="str">
        <f>IF(個人申込!C63="","",個人申込!U63)</f>
        <v/>
      </c>
      <c r="B58">
        <v>0</v>
      </c>
      <c r="C58" s="57" t="str">
        <f>個人申込!V63</f>
        <v/>
      </c>
      <c r="D58" s="57" t="str">
        <f>個人申込!Z63</f>
        <v xml:space="preserve"> </v>
      </c>
      <c r="E58" s="59">
        <f>個人申込!B63</f>
        <v>0</v>
      </c>
      <c r="F58" s="57" t="str">
        <f>個人申込!O63</f>
        <v/>
      </c>
      <c r="G58" s="57" t="str">
        <f>個人申込!AN63</f>
        <v/>
      </c>
      <c r="H58" s="57" t="str">
        <f>個人申込!AO63</f>
        <v/>
      </c>
      <c r="I58" s="57" t="str">
        <f>個人申込!X63</f>
        <v/>
      </c>
      <c r="J58">
        <v>0</v>
      </c>
      <c r="K58" s="57">
        <v>0</v>
      </c>
      <c r="L58" s="61">
        <f>申込書!$AB$4</f>
        <v>27001</v>
      </c>
    </row>
    <row r="59" spans="1:12" x14ac:dyDescent="0.15">
      <c r="A59" t="str">
        <f>IF(個人申込!C64="","",個人申込!U64)</f>
        <v/>
      </c>
      <c r="B59">
        <v>0</v>
      </c>
      <c r="C59" s="57" t="str">
        <f>個人申込!V64</f>
        <v/>
      </c>
      <c r="D59" s="57" t="str">
        <f>個人申込!Z64</f>
        <v xml:space="preserve"> </v>
      </c>
      <c r="E59" s="59">
        <f>個人申込!B64</f>
        <v>0</v>
      </c>
      <c r="F59" s="57" t="str">
        <f>個人申込!O64</f>
        <v/>
      </c>
      <c r="G59" s="57" t="str">
        <f>個人申込!AN64</f>
        <v/>
      </c>
      <c r="H59" s="57" t="str">
        <f>個人申込!AO64</f>
        <v/>
      </c>
      <c r="I59" s="57" t="str">
        <f>個人申込!X64</f>
        <v/>
      </c>
      <c r="J59">
        <v>0</v>
      </c>
      <c r="K59" s="57">
        <v>0</v>
      </c>
      <c r="L59" s="61">
        <f>申込書!$AB$4</f>
        <v>27001</v>
      </c>
    </row>
    <row r="60" spans="1:12" x14ac:dyDescent="0.15">
      <c r="A60" t="str">
        <f>IF(個人申込!C65="","",個人申込!U65)</f>
        <v/>
      </c>
      <c r="B60">
        <v>0</v>
      </c>
      <c r="C60" s="57" t="str">
        <f>個人申込!V65</f>
        <v/>
      </c>
      <c r="D60" s="57" t="str">
        <f>個人申込!Z65</f>
        <v xml:space="preserve"> </v>
      </c>
      <c r="E60" s="59">
        <f>個人申込!B65</f>
        <v>0</v>
      </c>
      <c r="F60" s="57" t="str">
        <f>個人申込!O65</f>
        <v/>
      </c>
      <c r="G60" s="57" t="str">
        <f>個人申込!AN65</f>
        <v/>
      </c>
      <c r="H60" s="57" t="str">
        <f>個人申込!AO65</f>
        <v/>
      </c>
      <c r="I60" s="57" t="str">
        <f>個人申込!X65</f>
        <v/>
      </c>
      <c r="J60">
        <v>0</v>
      </c>
      <c r="K60" s="57">
        <v>0</v>
      </c>
      <c r="L60" s="61">
        <f>申込書!$AB$4</f>
        <v>27001</v>
      </c>
    </row>
    <row r="61" spans="1:12" x14ac:dyDescent="0.15">
      <c r="A61" s="51" t="str">
        <f>IF(個人申込!C66="","",個人申込!U66)</f>
        <v/>
      </c>
      <c r="B61" s="51">
        <v>0</v>
      </c>
      <c r="C61" s="51" t="str">
        <f>個人申込!V66</f>
        <v/>
      </c>
      <c r="D61" s="51" t="str">
        <f>個人申込!Z66</f>
        <v xml:space="preserve"> </v>
      </c>
      <c r="E61" s="52">
        <f>個人申込!B66</f>
        <v>0</v>
      </c>
      <c r="F61" s="51" t="str">
        <f>個人申込!O66</f>
        <v/>
      </c>
      <c r="G61" s="51" t="str">
        <f>個人申込!AN66</f>
        <v/>
      </c>
      <c r="H61" s="51" t="str">
        <f>個人申込!AO66</f>
        <v/>
      </c>
      <c r="I61" s="51" t="str">
        <f>個人申込!X66</f>
        <v/>
      </c>
      <c r="J61" s="51">
        <v>0</v>
      </c>
      <c r="K61" s="51">
        <v>0</v>
      </c>
      <c r="L61" s="62">
        <f>申込書!$AB$4</f>
        <v>27001</v>
      </c>
    </row>
    <row r="62" spans="1:12" x14ac:dyDescent="0.15">
      <c r="C62" s="57"/>
      <c r="E62" s="49"/>
      <c r="G62" s="57"/>
      <c r="H62" s="57"/>
    </row>
    <row r="63" spans="1:12" x14ac:dyDescent="0.15">
      <c r="A63" s="51"/>
      <c r="B63" s="51"/>
      <c r="C63" s="51"/>
      <c r="D63" s="51"/>
      <c r="E63" s="52"/>
      <c r="F63" s="51"/>
      <c r="G63" s="51"/>
      <c r="H63" s="51"/>
      <c r="I63" s="51"/>
      <c r="J63" s="51"/>
      <c r="K63" s="51"/>
      <c r="L63" s="51"/>
    </row>
    <row r="64" spans="1:12" x14ac:dyDescent="0.15">
      <c r="A64" t="str">
        <f>IF(個人申込!C69="","",個人申込!U69)</f>
        <v/>
      </c>
      <c r="B64">
        <v>5</v>
      </c>
      <c r="C64" s="57" t="str">
        <f>個人申込!V69</f>
        <v/>
      </c>
      <c r="D64" s="58" t="str">
        <f>個人申込!Z69</f>
        <v xml:space="preserve"> </v>
      </c>
      <c r="E64" s="60">
        <f>個人申込!B69</f>
        <v>0</v>
      </c>
      <c r="F64" s="58" t="str">
        <f>個人申込!O69</f>
        <v/>
      </c>
      <c r="G64" s="57" t="str">
        <f>個人申込!AN69</f>
        <v/>
      </c>
      <c r="H64" s="57" t="str">
        <f>個人申込!AO69</f>
        <v/>
      </c>
      <c r="I64" s="58" t="str">
        <f>個人申込!X69</f>
        <v/>
      </c>
      <c r="J64" s="54">
        <v>0</v>
      </c>
      <c r="K64" s="58">
        <v>0</v>
      </c>
      <c r="L64" s="63">
        <f>申込書!$AB$4</f>
        <v>27001</v>
      </c>
    </row>
    <row r="65" spans="1:12" x14ac:dyDescent="0.15">
      <c r="A65" t="str">
        <f>IF(個人申込!C70="","",個人申込!U70)</f>
        <v/>
      </c>
      <c r="B65">
        <v>5</v>
      </c>
      <c r="C65" s="57" t="str">
        <f>個人申込!V70</f>
        <v/>
      </c>
      <c r="D65" s="57" t="str">
        <f>個人申込!Z70</f>
        <v xml:space="preserve"> </v>
      </c>
      <c r="E65" s="59">
        <f>個人申込!B70</f>
        <v>0</v>
      </c>
      <c r="F65" s="57" t="str">
        <f>個人申込!O70</f>
        <v/>
      </c>
      <c r="G65" s="57" t="str">
        <f>個人申込!AN70</f>
        <v/>
      </c>
      <c r="H65" s="57" t="str">
        <f>個人申込!AO70</f>
        <v/>
      </c>
      <c r="I65" s="57" t="str">
        <f>個人申込!X70</f>
        <v/>
      </c>
      <c r="J65" s="54">
        <v>0</v>
      </c>
      <c r="K65" s="57">
        <v>0</v>
      </c>
      <c r="L65" s="61">
        <f>申込書!$AB$4</f>
        <v>27001</v>
      </c>
    </row>
    <row r="66" spans="1:12" x14ac:dyDescent="0.15">
      <c r="A66" t="str">
        <f>IF(個人申込!C71="","",個人申込!U71)</f>
        <v/>
      </c>
      <c r="B66">
        <v>5</v>
      </c>
      <c r="C66" s="57" t="str">
        <f>個人申込!V71</f>
        <v/>
      </c>
      <c r="D66" s="57" t="str">
        <f>個人申込!Z71</f>
        <v xml:space="preserve"> </v>
      </c>
      <c r="E66" s="59">
        <f>個人申込!B71</f>
        <v>0</v>
      </c>
      <c r="F66" s="57" t="str">
        <f>個人申込!O71</f>
        <v/>
      </c>
      <c r="G66" s="57" t="str">
        <f>個人申込!AN71</f>
        <v/>
      </c>
      <c r="H66" s="57" t="str">
        <f>個人申込!AO71</f>
        <v/>
      </c>
      <c r="I66" s="57" t="str">
        <f>個人申込!X71</f>
        <v/>
      </c>
      <c r="J66" s="54">
        <v>0</v>
      </c>
      <c r="K66" s="57">
        <v>0</v>
      </c>
      <c r="L66" s="61">
        <f>申込書!$AB$4</f>
        <v>27001</v>
      </c>
    </row>
    <row r="67" spans="1:12" x14ac:dyDescent="0.15">
      <c r="A67" t="str">
        <f>IF(個人申込!C72="","",個人申込!U72)</f>
        <v/>
      </c>
      <c r="B67">
        <v>5</v>
      </c>
      <c r="C67" s="57" t="str">
        <f>個人申込!V72</f>
        <v/>
      </c>
      <c r="D67" s="57" t="str">
        <f>個人申込!Z72</f>
        <v xml:space="preserve"> </v>
      </c>
      <c r="E67" s="59">
        <f>個人申込!B72</f>
        <v>0</v>
      </c>
      <c r="F67" s="57" t="str">
        <f>個人申込!O72</f>
        <v/>
      </c>
      <c r="G67" s="57" t="str">
        <f>個人申込!AN72</f>
        <v/>
      </c>
      <c r="H67" s="57" t="str">
        <f>個人申込!AO72</f>
        <v/>
      </c>
      <c r="I67" s="57" t="str">
        <f>個人申込!X72</f>
        <v/>
      </c>
      <c r="J67" s="54">
        <v>0</v>
      </c>
      <c r="K67" s="57">
        <v>0</v>
      </c>
      <c r="L67" s="61">
        <f>申込書!$AB$4</f>
        <v>27001</v>
      </c>
    </row>
    <row r="68" spans="1:12" x14ac:dyDescent="0.15">
      <c r="A68" t="str">
        <f>IF(個人申込!C73="","",個人申込!U73)</f>
        <v/>
      </c>
      <c r="B68">
        <v>5</v>
      </c>
      <c r="C68" s="57" t="str">
        <f>個人申込!V73</f>
        <v/>
      </c>
      <c r="D68" s="57" t="str">
        <f>個人申込!Z73</f>
        <v xml:space="preserve"> </v>
      </c>
      <c r="E68" s="59">
        <f>個人申込!B73</f>
        <v>0</v>
      </c>
      <c r="F68" s="57" t="str">
        <f>個人申込!O73</f>
        <v/>
      </c>
      <c r="G68" s="57" t="str">
        <f>個人申込!AN73</f>
        <v/>
      </c>
      <c r="H68" s="57" t="str">
        <f>個人申込!AO73</f>
        <v/>
      </c>
      <c r="I68" s="57" t="str">
        <f>個人申込!X73</f>
        <v/>
      </c>
      <c r="J68" s="54">
        <v>0</v>
      </c>
      <c r="K68" s="57">
        <v>0</v>
      </c>
      <c r="L68" s="61">
        <f>申込書!$AB$4</f>
        <v>27001</v>
      </c>
    </row>
    <row r="69" spans="1:12" x14ac:dyDescent="0.15">
      <c r="A69" t="str">
        <f>IF(個人申込!C74="","",個人申込!U74)</f>
        <v/>
      </c>
      <c r="B69">
        <v>5</v>
      </c>
      <c r="C69" s="57" t="str">
        <f>個人申込!V74</f>
        <v/>
      </c>
      <c r="D69" s="57" t="str">
        <f>個人申込!Z74</f>
        <v xml:space="preserve"> </v>
      </c>
      <c r="E69" s="59">
        <f>個人申込!B74</f>
        <v>0</v>
      </c>
      <c r="F69" s="57" t="str">
        <f>個人申込!O74</f>
        <v/>
      </c>
      <c r="G69" s="57" t="str">
        <f>個人申込!AN74</f>
        <v/>
      </c>
      <c r="H69" s="57" t="str">
        <f>個人申込!AO74</f>
        <v/>
      </c>
      <c r="I69" s="57" t="str">
        <f>個人申込!X74</f>
        <v/>
      </c>
      <c r="J69" s="54">
        <v>0</v>
      </c>
      <c r="K69" s="57">
        <v>0</v>
      </c>
      <c r="L69" s="61">
        <f>申込書!$AB$4</f>
        <v>27001</v>
      </c>
    </row>
    <row r="70" spans="1:12" x14ac:dyDescent="0.15">
      <c r="A70" t="str">
        <f>IF(個人申込!C75="","",個人申込!U75)</f>
        <v/>
      </c>
      <c r="B70">
        <v>5</v>
      </c>
      <c r="C70" s="57" t="str">
        <f>個人申込!V75</f>
        <v/>
      </c>
      <c r="D70" s="57" t="str">
        <f>個人申込!Z75</f>
        <v xml:space="preserve"> </v>
      </c>
      <c r="E70" s="59">
        <f>個人申込!B75</f>
        <v>0</v>
      </c>
      <c r="F70" s="57" t="str">
        <f>個人申込!O75</f>
        <v/>
      </c>
      <c r="G70" s="57" t="str">
        <f>個人申込!AN75</f>
        <v/>
      </c>
      <c r="H70" s="57" t="str">
        <f>個人申込!AO75</f>
        <v/>
      </c>
      <c r="I70" s="57" t="str">
        <f>個人申込!X75</f>
        <v/>
      </c>
      <c r="J70" s="54">
        <v>0</v>
      </c>
      <c r="K70" s="57">
        <v>0</v>
      </c>
      <c r="L70" s="61">
        <f>申込書!$AB$4</f>
        <v>27001</v>
      </c>
    </row>
    <row r="71" spans="1:12" x14ac:dyDescent="0.15">
      <c r="A71" t="str">
        <f>IF(個人申込!C76="","",個人申込!U76)</f>
        <v/>
      </c>
      <c r="B71">
        <v>5</v>
      </c>
      <c r="C71" s="57" t="str">
        <f>個人申込!V76</f>
        <v/>
      </c>
      <c r="D71" s="57" t="str">
        <f>個人申込!Z76</f>
        <v xml:space="preserve"> </v>
      </c>
      <c r="E71" s="59">
        <f>個人申込!B76</f>
        <v>0</v>
      </c>
      <c r="F71" s="57" t="str">
        <f>個人申込!O76</f>
        <v/>
      </c>
      <c r="G71" s="57" t="str">
        <f>個人申込!AN76</f>
        <v/>
      </c>
      <c r="H71" s="57" t="str">
        <f>個人申込!AO76</f>
        <v/>
      </c>
      <c r="I71" s="57" t="str">
        <f>個人申込!X76</f>
        <v/>
      </c>
      <c r="J71" s="54">
        <v>0</v>
      </c>
      <c r="K71" s="57">
        <v>0</v>
      </c>
      <c r="L71" s="61">
        <f>申込書!$AB$4</f>
        <v>27001</v>
      </c>
    </row>
    <row r="72" spans="1:12" x14ac:dyDescent="0.15">
      <c r="A72" t="str">
        <f>IF(個人申込!C77="","",個人申込!U77)</f>
        <v/>
      </c>
      <c r="B72">
        <v>5</v>
      </c>
      <c r="C72" s="57" t="str">
        <f>個人申込!V77</f>
        <v/>
      </c>
      <c r="D72" s="57" t="str">
        <f>個人申込!Z77</f>
        <v xml:space="preserve"> </v>
      </c>
      <c r="E72" s="59">
        <f>個人申込!B77</f>
        <v>0</v>
      </c>
      <c r="F72" s="57" t="str">
        <f>個人申込!O77</f>
        <v/>
      </c>
      <c r="G72" s="57" t="str">
        <f>個人申込!AN77</f>
        <v/>
      </c>
      <c r="H72" s="57" t="str">
        <f>個人申込!AO77</f>
        <v/>
      </c>
      <c r="I72" s="57" t="str">
        <f>個人申込!X77</f>
        <v/>
      </c>
      <c r="J72" s="54">
        <v>0</v>
      </c>
      <c r="K72" s="57">
        <v>0</v>
      </c>
      <c r="L72" s="61">
        <f>申込書!$AB$4</f>
        <v>27001</v>
      </c>
    </row>
    <row r="73" spans="1:12" x14ac:dyDescent="0.15">
      <c r="A73" t="str">
        <f>IF(個人申込!C78="","",個人申込!U78)</f>
        <v/>
      </c>
      <c r="B73">
        <v>5</v>
      </c>
      <c r="C73" s="57" t="str">
        <f>個人申込!V78</f>
        <v/>
      </c>
      <c r="D73" s="57" t="str">
        <f>個人申込!Z78</f>
        <v xml:space="preserve"> </v>
      </c>
      <c r="E73" s="59">
        <f>個人申込!B78</f>
        <v>0</v>
      </c>
      <c r="F73" s="57" t="str">
        <f>個人申込!O78</f>
        <v/>
      </c>
      <c r="G73" s="57" t="str">
        <f>個人申込!AN78</f>
        <v/>
      </c>
      <c r="H73" s="57" t="str">
        <f>個人申込!AO78</f>
        <v/>
      </c>
      <c r="I73" s="57" t="str">
        <f>個人申込!X78</f>
        <v/>
      </c>
      <c r="J73" s="54">
        <v>0</v>
      </c>
      <c r="K73" s="57">
        <v>0</v>
      </c>
      <c r="L73" s="61">
        <f>申込書!$AB$4</f>
        <v>27001</v>
      </c>
    </row>
    <row r="74" spans="1:12" x14ac:dyDescent="0.15">
      <c r="A74" t="str">
        <f>IF(個人申込!C79="","",個人申込!U79)</f>
        <v/>
      </c>
      <c r="B74">
        <v>5</v>
      </c>
      <c r="C74" s="57" t="str">
        <f>個人申込!V79</f>
        <v/>
      </c>
      <c r="D74" s="57" t="str">
        <f>個人申込!Z79</f>
        <v xml:space="preserve"> </v>
      </c>
      <c r="E74" s="59">
        <f>個人申込!B79</f>
        <v>0</v>
      </c>
      <c r="F74" s="57" t="str">
        <f>個人申込!O79</f>
        <v/>
      </c>
      <c r="G74" s="57" t="str">
        <f>個人申込!AN79</f>
        <v/>
      </c>
      <c r="H74" s="57" t="str">
        <f>個人申込!AO79</f>
        <v/>
      </c>
      <c r="I74" s="57" t="str">
        <f>個人申込!X79</f>
        <v/>
      </c>
      <c r="J74" s="54">
        <v>0</v>
      </c>
      <c r="K74" s="57">
        <v>0</v>
      </c>
      <c r="L74" s="61">
        <f>申込書!$AB$4</f>
        <v>27001</v>
      </c>
    </row>
    <row r="75" spans="1:12" x14ac:dyDescent="0.15">
      <c r="A75" t="str">
        <f>IF(個人申込!C80="","",個人申込!U80)</f>
        <v/>
      </c>
      <c r="B75">
        <v>5</v>
      </c>
      <c r="C75" s="57" t="str">
        <f>個人申込!V80</f>
        <v/>
      </c>
      <c r="D75" s="57" t="str">
        <f>個人申込!Z80</f>
        <v xml:space="preserve"> </v>
      </c>
      <c r="E75" s="59">
        <f>個人申込!B80</f>
        <v>0</v>
      </c>
      <c r="F75" s="57" t="str">
        <f>個人申込!O80</f>
        <v/>
      </c>
      <c r="G75" s="57" t="str">
        <f>個人申込!AN80</f>
        <v/>
      </c>
      <c r="H75" s="57" t="str">
        <f>個人申込!AO80</f>
        <v/>
      </c>
      <c r="I75" s="57" t="str">
        <f>個人申込!X80</f>
        <v/>
      </c>
      <c r="J75" s="54">
        <v>0</v>
      </c>
      <c r="K75" s="57">
        <v>0</v>
      </c>
      <c r="L75" s="61">
        <f>申込書!$AB$4</f>
        <v>27001</v>
      </c>
    </row>
    <row r="76" spans="1:12" x14ac:dyDescent="0.15">
      <c r="A76" t="str">
        <f>IF(個人申込!C81="","",個人申込!U81)</f>
        <v/>
      </c>
      <c r="B76">
        <v>5</v>
      </c>
      <c r="C76" s="57" t="str">
        <f>個人申込!V81</f>
        <v/>
      </c>
      <c r="D76" s="57" t="str">
        <f>個人申込!Z81</f>
        <v xml:space="preserve"> </v>
      </c>
      <c r="E76" s="59">
        <f>個人申込!B81</f>
        <v>0</v>
      </c>
      <c r="F76" s="57" t="str">
        <f>個人申込!O81</f>
        <v/>
      </c>
      <c r="G76" s="57" t="str">
        <f>個人申込!AN81</f>
        <v/>
      </c>
      <c r="H76" s="57" t="str">
        <f>個人申込!AO81</f>
        <v/>
      </c>
      <c r="I76" s="57" t="str">
        <f>個人申込!X81</f>
        <v/>
      </c>
      <c r="J76" s="54">
        <v>0</v>
      </c>
      <c r="K76" s="57">
        <v>0</v>
      </c>
      <c r="L76" s="61">
        <f>申込書!$AB$4</f>
        <v>27001</v>
      </c>
    </row>
    <row r="77" spans="1:12" x14ac:dyDescent="0.15">
      <c r="A77" t="str">
        <f>IF(個人申込!C82="","",個人申込!U82)</f>
        <v/>
      </c>
      <c r="B77">
        <v>5</v>
      </c>
      <c r="C77" s="57" t="str">
        <f>個人申込!V82</f>
        <v/>
      </c>
      <c r="D77" s="57" t="str">
        <f>個人申込!Z82</f>
        <v xml:space="preserve"> </v>
      </c>
      <c r="E77" s="59">
        <f>個人申込!B82</f>
        <v>0</v>
      </c>
      <c r="F77" s="57" t="str">
        <f>個人申込!O82</f>
        <v/>
      </c>
      <c r="G77" s="57" t="str">
        <f>個人申込!AN82</f>
        <v/>
      </c>
      <c r="H77" s="57" t="str">
        <f>個人申込!AO82</f>
        <v/>
      </c>
      <c r="I77" s="57" t="str">
        <f>個人申込!X82</f>
        <v/>
      </c>
      <c r="J77" s="54">
        <v>0</v>
      </c>
      <c r="K77" s="57">
        <v>0</v>
      </c>
      <c r="L77" s="61">
        <f>申込書!$AB$4</f>
        <v>27001</v>
      </c>
    </row>
    <row r="78" spans="1:12" x14ac:dyDescent="0.15">
      <c r="A78" t="str">
        <f>IF(個人申込!C83="","",個人申込!U83)</f>
        <v/>
      </c>
      <c r="B78">
        <v>5</v>
      </c>
      <c r="C78" s="57" t="str">
        <f>個人申込!V83</f>
        <v/>
      </c>
      <c r="D78" s="57" t="str">
        <f>個人申込!Z83</f>
        <v xml:space="preserve"> </v>
      </c>
      <c r="E78" s="59">
        <f>個人申込!B83</f>
        <v>0</v>
      </c>
      <c r="F78" s="57" t="str">
        <f>個人申込!O83</f>
        <v/>
      </c>
      <c r="G78" s="57" t="str">
        <f>個人申込!AN83</f>
        <v/>
      </c>
      <c r="H78" s="57" t="str">
        <f>個人申込!AO83</f>
        <v/>
      </c>
      <c r="I78" s="57" t="str">
        <f>個人申込!X83</f>
        <v/>
      </c>
      <c r="J78" s="54">
        <v>0</v>
      </c>
      <c r="K78" s="57">
        <v>0</v>
      </c>
      <c r="L78" s="61">
        <f>申込書!$AB$4</f>
        <v>27001</v>
      </c>
    </row>
    <row r="79" spans="1:12" x14ac:dyDescent="0.15">
      <c r="A79" t="str">
        <f>IF(個人申込!C84="","",個人申込!U84)</f>
        <v/>
      </c>
      <c r="B79">
        <v>5</v>
      </c>
      <c r="C79" s="57" t="str">
        <f>個人申込!V84</f>
        <v/>
      </c>
      <c r="D79" s="57" t="str">
        <f>個人申込!Z84</f>
        <v xml:space="preserve"> </v>
      </c>
      <c r="E79" s="59">
        <f>個人申込!B84</f>
        <v>0</v>
      </c>
      <c r="F79" s="57" t="str">
        <f>個人申込!O84</f>
        <v/>
      </c>
      <c r="G79" s="57" t="str">
        <f>個人申込!AN84</f>
        <v/>
      </c>
      <c r="H79" s="57" t="str">
        <f>個人申込!AO84</f>
        <v/>
      </c>
      <c r="I79" s="57" t="str">
        <f>個人申込!X84</f>
        <v/>
      </c>
      <c r="J79" s="54">
        <v>0</v>
      </c>
      <c r="K79" s="57">
        <v>0</v>
      </c>
      <c r="L79" s="61">
        <f>申込書!$AB$4</f>
        <v>27001</v>
      </c>
    </row>
    <row r="80" spans="1:12" x14ac:dyDescent="0.15">
      <c r="A80" t="str">
        <f>IF(個人申込!C85="","",個人申込!U85)</f>
        <v/>
      </c>
      <c r="B80">
        <v>5</v>
      </c>
      <c r="C80" s="57" t="str">
        <f>個人申込!V85</f>
        <v/>
      </c>
      <c r="D80" s="57" t="str">
        <f>個人申込!Z85</f>
        <v xml:space="preserve"> </v>
      </c>
      <c r="E80" s="59">
        <f>個人申込!B85</f>
        <v>0</v>
      </c>
      <c r="F80" s="57" t="str">
        <f>個人申込!O85</f>
        <v/>
      </c>
      <c r="G80" s="57" t="str">
        <f>個人申込!AN85</f>
        <v/>
      </c>
      <c r="H80" s="57" t="str">
        <f>個人申込!AO85</f>
        <v/>
      </c>
      <c r="I80" s="57" t="str">
        <f>個人申込!X85</f>
        <v/>
      </c>
      <c r="J80" s="54">
        <v>0</v>
      </c>
      <c r="K80" s="57">
        <v>0</v>
      </c>
      <c r="L80" s="61">
        <f>申込書!$AB$4</f>
        <v>27001</v>
      </c>
    </row>
    <row r="81" spans="1:12" x14ac:dyDescent="0.15">
      <c r="A81" t="str">
        <f>IF(個人申込!C86="","",個人申込!U86)</f>
        <v/>
      </c>
      <c r="B81">
        <v>5</v>
      </c>
      <c r="C81" s="57" t="str">
        <f>個人申込!V86</f>
        <v/>
      </c>
      <c r="D81" s="57" t="str">
        <f>個人申込!Z86</f>
        <v xml:space="preserve"> </v>
      </c>
      <c r="E81" s="59">
        <f>個人申込!B86</f>
        <v>0</v>
      </c>
      <c r="F81" s="57" t="str">
        <f>個人申込!O86</f>
        <v/>
      </c>
      <c r="G81" s="57" t="str">
        <f>個人申込!AN86</f>
        <v/>
      </c>
      <c r="H81" s="57" t="str">
        <f>個人申込!AO86</f>
        <v/>
      </c>
      <c r="I81" s="57" t="str">
        <f>個人申込!X86</f>
        <v/>
      </c>
      <c r="J81" s="54">
        <v>0</v>
      </c>
      <c r="K81" s="57">
        <v>0</v>
      </c>
      <c r="L81" s="61">
        <f>申込書!$AB$4</f>
        <v>27001</v>
      </c>
    </row>
    <row r="82" spans="1:12" x14ac:dyDescent="0.15">
      <c r="A82" t="str">
        <f>IF(個人申込!C87="","",個人申込!U87)</f>
        <v/>
      </c>
      <c r="B82">
        <v>5</v>
      </c>
      <c r="C82" s="57" t="str">
        <f>個人申込!V87</f>
        <v/>
      </c>
      <c r="D82" s="57" t="str">
        <f>個人申込!Z87</f>
        <v xml:space="preserve"> </v>
      </c>
      <c r="E82" s="59">
        <f>個人申込!B87</f>
        <v>0</v>
      </c>
      <c r="F82" s="57" t="str">
        <f>個人申込!O87</f>
        <v/>
      </c>
      <c r="G82" s="57" t="str">
        <f>個人申込!AN87</f>
        <v/>
      </c>
      <c r="H82" s="57" t="str">
        <f>個人申込!AO87</f>
        <v/>
      </c>
      <c r="I82" s="57" t="str">
        <f>個人申込!X87</f>
        <v/>
      </c>
      <c r="J82" s="54">
        <v>0</v>
      </c>
      <c r="K82" s="57">
        <v>0</v>
      </c>
      <c r="L82" s="61">
        <f>申込書!$AB$4</f>
        <v>27001</v>
      </c>
    </row>
    <row r="83" spans="1:12" x14ac:dyDescent="0.15">
      <c r="A83" t="str">
        <f>IF(個人申込!C88="","",個人申込!U88)</f>
        <v/>
      </c>
      <c r="B83">
        <v>5</v>
      </c>
      <c r="C83" s="57" t="str">
        <f>個人申込!V88</f>
        <v/>
      </c>
      <c r="D83" s="57" t="str">
        <f>個人申込!Z88</f>
        <v xml:space="preserve"> </v>
      </c>
      <c r="E83" s="59">
        <f>個人申込!B88</f>
        <v>0</v>
      </c>
      <c r="F83" s="57" t="str">
        <f>個人申込!O88</f>
        <v/>
      </c>
      <c r="G83" s="57" t="str">
        <f>個人申込!AN88</f>
        <v/>
      </c>
      <c r="H83" s="57" t="str">
        <f>個人申込!AO88</f>
        <v/>
      </c>
      <c r="I83" s="57" t="str">
        <f>個人申込!X88</f>
        <v/>
      </c>
      <c r="J83" s="54">
        <v>0</v>
      </c>
      <c r="K83" s="57">
        <v>0</v>
      </c>
      <c r="L83" s="61">
        <f>申込書!$AB$4</f>
        <v>27001</v>
      </c>
    </row>
    <row r="84" spans="1:12" x14ac:dyDescent="0.15">
      <c r="A84" t="str">
        <f>IF(個人申込!C89="","",個人申込!U89)</f>
        <v/>
      </c>
      <c r="B84">
        <v>5</v>
      </c>
      <c r="C84" s="57" t="str">
        <f>個人申込!V89</f>
        <v/>
      </c>
      <c r="D84" s="57" t="str">
        <f>個人申込!Z89</f>
        <v xml:space="preserve"> </v>
      </c>
      <c r="E84" s="59">
        <f>個人申込!B89</f>
        <v>0</v>
      </c>
      <c r="F84" s="57" t="str">
        <f>個人申込!O89</f>
        <v/>
      </c>
      <c r="G84" s="57" t="str">
        <f>個人申込!AN89</f>
        <v/>
      </c>
      <c r="H84" s="57" t="str">
        <f>個人申込!AO89</f>
        <v/>
      </c>
      <c r="I84" s="57" t="str">
        <f>個人申込!X89</f>
        <v/>
      </c>
      <c r="J84" s="54">
        <v>0</v>
      </c>
      <c r="K84" s="57">
        <v>0</v>
      </c>
      <c r="L84" s="61">
        <f>申込書!$AB$4</f>
        <v>27001</v>
      </c>
    </row>
    <row r="85" spans="1:12" x14ac:dyDescent="0.15">
      <c r="A85" t="str">
        <f>IF(個人申込!C90="","",個人申込!U90)</f>
        <v/>
      </c>
      <c r="B85">
        <v>5</v>
      </c>
      <c r="C85" s="57" t="str">
        <f>個人申込!V90</f>
        <v/>
      </c>
      <c r="D85" s="57" t="str">
        <f>個人申込!Z90</f>
        <v xml:space="preserve"> </v>
      </c>
      <c r="E85" s="59">
        <f>個人申込!B90</f>
        <v>0</v>
      </c>
      <c r="F85" s="57" t="str">
        <f>個人申込!O90</f>
        <v/>
      </c>
      <c r="G85" s="57" t="str">
        <f>個人申込!AN90</f>
        <v/>
      </c>
      <c r="H85" s="57" t="str">
        <f>個人申込!AO90</f>
        <v/>
      </c>
      <c r="I85" s="57" t="str">
        <f>個人申込!X90</f>
        <v/>
      </c>
      <c r="J85" s="54">
        <v>0</v>
      </c>
      <c r="K85" s="57">
        <v>0</v>
      </c>
      <c r="L85" s="61">
        <f>申込書!$AB$4</f>
        <v>27001</v>
      </c>
    </row>
    <row r="86" spans="1:12" x14ac:dyDescent="0.15">
      <c r="A86" t="str">
        <f>IF(個人申込!C91="","",個人申込!U91)</f>
        <v/>
      </c>
      <c r="B86">
        <v>5</v>
      </c>
      <c r="C86" s="57" t="str">
        <f>個人申込!V91</f>
        <v/>
      </c>
      <c r="D86" s="57" t="str">
        <f>個人申込!Z91</f>
        <v xml:space="preserve"> </v>
      </c>
      <c r="E86" s="59">
        <f>個人申込!B91</f>
        <v>0</v>
      </c>
      <c r="F86" s="57" t="str">
        <f>個人申込!O91</f>
        <v/>
      </c>
      <c r="G86" s="57" t="str">
        <f>個人申込!AN91</f>
        <v/>
      </c>
      <c r="H86" s="57" t="str">
        <f>個人申込!AO91</f>
        <v/>
      </c>
      <c r="I86" s="57" t="str">
        <f>個人申込!X91</f>
        <v/>
      </c>
      <c r="J86" s="54">
        <v>0</v>
      </c>
      <c r="K86" s="57">
        <v>0</v>
      </c>
      <c r="L86" s="61">
        <f>申込書!$AB$4</f>
        <v>27001</v>
      </c>
    </row>
    <row r="87" spans="1:12" x14ac:dyDescent="0.15">
      <c r="A87" t="str">
        <f>IF(個人申込!C92="","",個人申込!U92)</f>
        <v/>
      </c>
      <c r="B87">
        <v>5</v>
      </c>
      <c r="C87" s="57" t="str">
        <f>個人申込!V92</f>
        <v/>
      </c>
      <c r="D87" s="57" t="str">
        <f>個人申込!Z92</f>
        <v xml:space="preserve"> </v>
      </c>
      <c r="E87" s="59">
        <f>個人申込!B92</f>
        <v>0</v>
      </c>
      <c r="F87" s="57" t="str">
        <f>個人申込!O92</f>
        <v/>
      </c>
      <c r="G87" s="57" t="str">
        <f>個人申込!AN92</f>
        <v/>
      </c>
      <c r="H87" s="57" t="str">
        <f>個人申込!AO92</f>
        <v/>
      </c>
      <c r="I87" s="57" t="str">
        <f>個人申込!X92</f>
        <v/>
      </c>
      <c r="J87" s="54">
        <v>0</v>
      </c>
      <c r="K87" s="57">
        <v>0</v>
      </c>
      <c r="L87" s="61">
        <f>申込書!$AB$4</f>
        <v>27001</v>
      </c>
    </row>
    <row r="88" spans="1:12" x14ac:dyDescent="0.15">
      <c r="A88" t="str">
        <f>IF(個人申込!C93="","",個人申込!U93)</f>
        <v/>
      </c>
      <c r="B88">
        <v>5</v>
      </c>
      <c r="C88" s="57" t="str">
        <f>個人申込!V93</f>
        <v/>
      </c>
      <c r="D88" s="57" t="str">
        <f>個人申込!Z93</f>
        <v xml:space="preserve"> </v>
      </c>
      <c r="E88" s="59">
        <f>個人申込!B93</f>
        <v>0</v>
      </c>
      <c r="F88" s="57" t="str">
        <f>個人申込!O93</f>
        <v/>
      </c>
      <c r="G88" s="57" t="str">
        <f>個人申込!AN93</f>
        <v/>
      </c>
      <c r="H88" s="57" t="str">
        <f>個人申込!AO93</f>
        <v/>
      </c>
      <c r="I88" s="57" t="str">
        <f>個人申込!X93</f>
        <v/>
      </c>
      <c r="J88" s="54">
        <v>0</v>
      </c>
      <c r="K88" s="57">
        <v>0</v>
      </c>
      <c r="L88" s="61">
        <f>申込書!$AB$4</f>
        <v>27001</v>
      </c>
    </row>
    <row r="89" spans="1:12" x14ac:dyDescent="0.15">
      <c r="A89" t="str">
        <f>IF(個人申込!C94="","",個人申込!U94)</f>
        <v/>
      </c>
      <c r="B89">
        <v>5</v>
      </c>
      <c r="C89" s="57" t="str">
        <f>個人申込!V94</f>
        <v/>
      </c>
      <c r="D89" s="57" t="str">
        <f>個人申込!Z94</f>
        <v xml:space="preserve"> </v>
      </c>
      <c r="E89" s="59">
        <f>個人申込!B94</f>
        <v>0</v>
      </c>
      <c r="F89" s="57" t="str">
        <f>個人申込!O94</f>
        <v/>
      </c>
      <c r="G89" s="57" t="str">
        <f>個人申込!AN94</f>
        <v/>
      </c>
      <c r="H89" s="57" t="str">
        <f>個人申込!AO94</f>
        <v/>
      </c>
      <c r="I89" s="57" t="str">
        <f>個人申込!X94</f>
        <v/>
      </c>
      <c r="J89" s="54">
        <v>0</v>
      </c>
      <c r="K89" s="57">
        <v>0</v>
      </c>
      <c r="L89" s="61">
        <f>申込書!$AB$4</f>
        <v>27001</v>
      </c>
    </row>
    <row r="90" spans="1:12" x14ac:dyDescent="0.15">
      <c r="A90" t="str">
        <f>IF(個人申込!C95="","",個人申込!U95)</f>
        <v/>
      </c>
      <c r="B90">
        <v>5</v>
      </c>
      <c r="C90" s="57" t="str">
        <f>個人申込!V95</f>
        <v/>
      </c>
      <c r="D90" s="57" t="str">
        <f>個人申込!Z95</f>
        <v xml:space="preserve"> </v>
      </c>
      <c r="E90" s="59">
        <f>個人申込!B95</f>
        <v>0</v>
      </c>
      <c r="F90" s="57" t="str">
        <f>個人申込!O95</f>
        <v/>
      </c>
      <c r="G90" s="57" t="str">
        <f>個人申込!AN95</f>
        <v/>
      </c>
      <c r="H90" s="57" t="str">
        <f>個人申込!AO95</f>
        <v/>
      </c>
      <c r="I90" s="57" t="str">
        <f>個人申込!X95</f>
        <v/>
      </c>
      <c r="J90" s="54">
        <v>0</v>
      </c>
      <c r="K90" s="57">
        <v>0</v>
      </c>
      <c r="L90" s="61">
        <f>申込書!$AB$4</f>
        <v>27001</v>
      </c>
    </row>
    <row r="91" spans="1:12" x14ac:dyDescent="0.15">
      <c r="A91" t="str">
        <f>IF(個人申込!C96="","",個人申込!U96)</f>
        <v/>
      </c>
      <c r="B91">
        <v>5</v>
      </c>
      <c r="C91" s="57" t="str">
        <f>個人申込!V96</f>
        <v/>
      </c>
      <c r="D91" s="57" t="str">
        <f>個人申込!Z96</f>
        <v xml:space="preserve"> </v>
      </c>
      <c r="E91" s="59">
        <f>個人申込!B96</f>
        <v>0</v>
      </c>
      <c r="F91" s="57" t="str">
        <f>個人申込!O96</f>
        <v/>
      </c>
      <c r="G91" s="57" t="str">
        <f>個人申込!AN96</f>
        <v/>
      </c>
      <c r="H91" s="57" t="str">
        <f>個人申込!AO96</f>
        <v/>
      </c>
      <c r="I91" s="57" t="str">
        <f>個人申込!X96</f>
        <v/>
      </c>
      <c r="J91" s="54">
        <v>0</v>
      </c>
      <c r="K91" s="57">
        <v>0</v>
      </c>
      <c r="L91" s="61">
        <f>申込書!$AB$4</f>
        <v>27001</v>
      </c>
    </row>
    <row r="92" spans="1:12" x14ac:dyDescent="0.15">
      <c r="A92" t="str">
        <f>IF(個人申込!C97="","",個人申込!U97)</f>
        <v/>
      </c>
      <c r="B92">
        <v>5</v>
      </c>
      <c r="C92" s="57" t="str">
        <f>個人申込!V97</f>
        <v/>
      </c>
      <c r="D92" s="57" t="str">
        <f>個人申込!Z97</f>
        <v xml:space="preserve"> </v>
      </c>
      <c r="E92" s="59">
        <f>個人申込!B97</f>
        <v>0</v>
      </c>
      <c r="F92" s="57" t="str">
        <f>個人申込!O97</f>
        <v/>
      </c>
      <c r="G92" s="57" t="str">
        <f>個人申込!AN97</f>
        <v/>
      </c>
      <c r="H92" s="57" t="str">
        <f>個人申込!AO97</f>
        <v/>
      </c>
      <c r="I92" s="57" t="str">
        <f>個人申込!X97</f>
        <v/>
      </c>
      <c r="J92" s="54">
        <v>0</v>
      </c>
      <c r="K92" s="57">
        <v>0</v>
      </c>
      <c r="L92" s="61">
        <f>申込書!$AB$4</f>
        <v>27001</v>
      </c>
    </row>
    <row r="93" spans="1:12" x14ac:dyDescent="0.15">
      <c r="A93" t="str">
        <f>IF(個人申込!C98="","",個人申込!U98)</f>
        <v/>
      </c>
      <c r="B93">
        <v>5</v>
      </c>
      <c r="C93" s="57" t="str">
        <f>個人申込!V98</f>
        <v/>
      </c>
      <c r="D93" s="57" t="str">
        <f>個人申込!Z98</f>
        <v xml:space="preserve"> </v>
      </c>
      <c r="E93" s="59">
        <f>個人申込!B98</f>
        <v>0</v>
      </c>
      <c r="F93" s="57" t="str">
        <f>個人申込!O98</f>
        <v/>
      </c>
      <c r="G93" s="57" t="str">
        <f>個人申込!AN98</f>
        <v/>
      </c>
      <c r="H93" s="57" t="str">
        <f>個人申込!AO98</f>
        <v/>
      </c>
      <c r="I93" s="57" t="str">
        <f>個人申込!X98</f>
        <v/>
      </c>
      <c r="J93" s="54">
        <v>0</v>
      </c>
      <c r="K93" s="57">
        <v>0</v>
      </c>
      <c r="L93" s="61">
        <f>申込書!$AB$4</f>
        <v>27001</v>
      </c>
    </row>
    <row r="94" spans="1:12" x14ac:dyDescent="0.15">
      <c r="A94" t="str">
        <f>IF(個人申込!C99="","",個人申込!U99)</f>
        <v/>
      </c>
      <c r="B94">
        <v>5</v>
      </c>
      <c r="C94" s="57" t="str">
        <f>個人申込!V99</f>
        <v/>
      </c>
      <c r="D94" s="57" t="str">
        <f>個人申込!Z99</f>
        <v xml:space="preserve"> </v>
      </c>
      <c r="E94" s="59">
        <f>個人申込!B99</f>
        <v>0</v>
      </c>
      <c r="F94" s="57" t="str">
        <f>個人申込!O99</f>
        <v/>
      </c>
      <c r="G94" s="57" t="str">
        <f>個人申込!AN99</f>
        <v/>
      </c>
      <c r="H94" s="57" t="str">
        <f>個人申込!AO99</f>
        <v/>
      </c>
      <c r="I94" s="57" t="str">
        <f>個人申込!X99</f>
        <v/>
      </c>
      <c r="J94" s="54">
        <v>0</v>
      </c>
      <c r="K94" s="57">
        <v>0</v>
      </c>
      <c r="L94" s="61">
        <f>申込書!$AB$4</f>
        <v>27001</v>
      </c>
    </row>
    <row r="95" spans="1:12" x14ac:dyDescent="0.15">
      <c r="A95" t="str">
        <f>IF(個人申込!C100="","",個人申込!U100)</f>
        <v/>
      </c>
      <c r="B95">
        <v>5</v>
      </c>
      <c r="C95" s="57" t="str">
        <f>個人申込!V100</f>
        <v/>
      </c>
      <c r="D95" s="57" t="str">
        <f>個人申込!Z100</f>
        <v xml:space="preserve"> </v>
      </c>
      <c r="E95" s="59">
        <f>個人申込!B100</f>
        <v>0</v>
      </c>
      <c r="F95" s="57" t="str">
        <f>個人申込!O100</f>
        <v/>
      </c>
      <c r="G95" s="57" t="str">
        <f>個人申込!AN100</f>
        <v/>
      </c>
      <c r="H95" s="57" t="str">
        <f>個人申込!AO100</f>
        <v/>
      </c>
      <c r="I95" s="57" t="str">
        <f>個人申込!X100</f>
        <v/>
      </c>
      <c r="J95" s="54">
        <v>0</v>
      </c>
      <c r="K95" s="57">
        <v>0</v>
      </c>
      <c r="L95" s="61">
        <f>申込書!$AB$4</f>
        <v>27001</v>
      </c>
    </row>
    <row r="96" spans="1:12" x14ac:dyDescent="0.15">
      <c r="A96" t="str">
        <f>IF(個人申込!C101="","",個人申込!U101)</f>
        <v/>
      </c>
      <c r="B96">
        <v>5</v>
      </c>
      <c r="C96" s="57" t="str">
        <f>個人申込!V101</f>
        <v/>
      </c>
      <c r="D96" s="57" t="str">
        <f>個人申込!Z101</f>
        <v xml:space="preserve"> </v>
      </c>
      <c r="E96" s="59">
        <f>個人申込!B101</f>
        <v>0</v>
      </c>
      <c r="F96" s="57" t="str">
        <f>個人申込!O101</f>
        <v/>
      </c>
      <c r="G96" s="57" t="str">
        <f>個人申込!AN101</f>
        <v/>
      </c>
      <c r="H96" s="57" t="str">
        <f>個人申込!AO101</f>
        <v/>
      </c>
      <c r="I96" s="57" t="str">
        <f>個人申込!X101</f>
        <v/>
      </c>
      <c r="J96" s="54">
        <v>0</v>
      </c>
      <c r="K96" s="57">
        <v>0</v>
      </c>
      <c r="L96" s="61">
        <f>申込書!$AB$4</f>
        <v>27001</v>
      </c>
    </row>
    <row r="97" spans="1:12" x14ac:dyDescent="0.15">
      <c r="A97" t="str">
        <f>IF(個人申込!C102="","",個人申込!U102)</f>
        <v/>
      </c>
      <c r="B97">
        <v>5</v>
      </c>
      <c r="C97" s="57" t="str">
        <f>個人申込!V102</f>
        <v/>
      </c>
      <c r="D97" s="57" t="str">
        <f>個人申込!Z102</f>
        <v xml:space="preserve"> </v>
      </c>
      <c r="E97" s="59">
        <f>個人申込!B102</f>
        <v>0</v>
      </c>
      <c r="F97" s="57" t="str">
        <f>個人申込!O102</f>
        <v/>
      </c>
      <c r="G97" s="57" t="str">
        <f>個人申込!AN102</f>
        <v/>
      </c>
      <c r="H97" s="57" t="str">
        <f>個人申込!AO102</f>
        <v/>
      </c>
      <c r="I97" s="57" t="str">
        <f>個人申込!X102</f>
        <v/>
      </c>
      <c r="J97" s="54">
        <v>0</v>
      </c>
      <c r="K97" s="57">
        <v>0</v>
      </c>
      <c r="L97" s="61">
        <f>申込書!$AB$4</f>
        <v>27001</v>
      </c>
    </row>
    <row r="98" spans="1:12" x14ac:dyDescent="0.15">
      <c r="A98" t="str">
        <f>IF(個人申込!C103="","",個人申込!U103)</f>
        <v/>
      </c>
      <c r="B98">
        <v>5</v>
      </c>
      <c r="C98" s="57" t="str">
        <f>個人申込!V103</f>
        <v/>
      </c>
      <c r="D98" s="57" t="str">
        <f>個人申込!Z103</f>
        <v xml:space="preserve"> </v>
      </c>
      <c r="E98" s="59">
        <f>個人申込!B103</f>
        <v>0</v>
      </c>
      <c r="F98" s="57" t="str">
        <f>個人申込!O103</f>
        <v/>
      </c>
      <c r="G98" s="57" t="str">
        <f>個人申込!AN103</f>
        <v/>
      </c>
      <c r="H98" s="57" t="str">
        <f>個人申込!AO103</f>
        <v/>
      </c>
      <c r="I98" s="57" t="str">
        <f>個人申込!X103</f>
        <v/>
      </c>
      <c r="J98" s="54">
        <v>0</v>
      </c>
      <c r="K98" s="57">
        <v>0</v>
      </c>
      <c r="L98" s="61">
        <f>申込書!$AB$4</f>
        <v>27001</v>
      </c>
    </row>
    <row r="99" spans="1:12" x14ac:dyDescent="0.15">
      <c r="A99" t="str">
        <f>IF(個人申込!C104="","",個人申込!U104)</f>
        <v/>
      </c>
      <c r="B99">
        <v>5</v>
      </c>
      <c r="C99" s="57" t="str">
        <f>個人申込!V104</f>
        <v/>
      </c>
      <c r="D99" s="57" t="str">
        <f>個人申込!Z104</f>
        <v xml:space="preserve"> </v>
      </c>
      <c r="E99" s="59">
        <f>個人申込!B104</f>
        <v>0</v>
      </c>
      <c r="F99" s="57" t="str">
        <f>個人申込!O104</f>
        <v/>
      </c>
      <c r="G99" s="57" t="str">
        <f>個人申込!AN104</f>
        <v/>
      </c>
      <c r="H99" s="57" t="str">
        <f>個人申込!AO104</f>
        <v/>
      </c>
      <c r="I99" s="57" t="str">
        <f>個人申込!X104</f>
        <v/>
      </c>
      <c r="J99" s="57">
        <v>0</v>
      </c>
      <c r="K99" s="57">
        <v>0</v>
      </c>
      <c r="L99" s="61">
        <f>申込書!$AB$4</f>
        <v>27001</v>
      </c>
    </row>
    <row r="100" spans="1:12" x14ac:dyDescent="0.15">
      <c r="A100" t="str">
        <f>IF(個人申込!C105="","",個人申込!U105)</f>
        <v/>
      </c>
      <c r="B100">
        <v>5</v>
      </c>
      <c r="C100" s="57" t="str">
        <f>個人申込!V105</f>
        <v/>
      </c>
      <c r="D100" s="57" t="str">
        <f>個人申込!Z105</f>
        <v xml:space="preserve"> </v>
      </c>
      <c r="E100" s="59">
        <f>個人申込!B105</f>
        <v>0</v>
      </c>
      <c r="F100" s="57" t="str">
        <f>個人申込!O105</f>
        <v/>
      </c>
      <c r="G100" s="57" t="str">
        <f>個人申込!AN105</f>
        <v/>
      </c>
      <c r="H100" s="57" t="str">
        <f>個人申込!AO105</f>
        <v/>
      </c>
      <c r="I100" s="57" t="str">
        <f>個人申込!X105</f>
        <v/>
      </c>
      <c r="J100" s="57">
        <v>0</v>
      </c>
      <c r="K100" s="57">
        <v>0</v>
      </c>
      <c r="L100" s="61">
        <f>申込書!$AB$4</f>
        <v>27001</v>
      </c>
    </row>
    <row r="101" spans="1:12" x14ac:dyDescent="0.15">
      <c r="A101" t="str">
        <f>IF(個人申込!C106="","",個人申込!U106)</f>
        <v/>
      </c>
      <c r="B101">
        <v>5</v>
      </c>
      <c r="C101" s="57" t="str">
        <f>個人申込!V106</f>
        <v/>
      </c>
      <c r="D101" s="57" t="str">
        <f>個人申込!Z106</f>
        <v xml:space="preserve"> </v>
      </c>
      <c r="E101" s="59">
        <f>個人申込!B106</f>
        <v>0</v>
      </c>
      <c r="F101" s="57" t="str">
        <f>個人申込!O106</f>
        <v/>
      </c>
      <c r="G101" s="57" t="str">
        <f>個人申込!AN106</f>
        <v/>
      </c>
      <c r="H101" s="57" t="str">
        <f>個人申込!AO106</f>
        <v/>
      </c>
      <c r="I101" s="57" t="str">
        <f>個人申込!X106</f>
        <v/>
      </c>
      <c r="J101" s="57">
        <v>0</v>
      </c>
      <c r="K101" s="57">
        <v>0</v>
      </c>
      <c r="L101" s="61">
        <f>申込書!$AB$4</f>
        <v>27001</v>
      </c>
    </row>
    <row r="102" spans="1:12" x14ac:dyDescent="0.15">
      <c r="A102" t="str">
        <f>IF(個人申込!C107="","",個人申込!U107)</f>
        <v/>
      </c>
      <c r="B102">
        <v>5</v>
      </c>
      <c r="C102" s="57" t="str">
        <f>個人申込!V107</f>
        <v/>
      </c>
      <c r="D102" s="57" t="str">
        <f>個人申込!Z107</f>
        <v xml:space="preserve"> </v>
      </c>
      <c r="E102" s="59">
        <f>個人申込!B107</f>
        <v>0</v>
      </c>
      <c r="F102" s="57" t="str">
        <f>個人申込!O107</f>
        <v/>
      </c>
      <c r="G102" s="57" t="str">
        <f>個人申込!AN107</f>
        <v/>
      </c>
      <c r="H102" s="57" t="str">
        <f>個人申込!AO107</f>
        <v/>
      </c>
      <c r="I102" s="57" t="str">
        <f>個人申込!X107</f>
        <v/>
      </c>
      <c r="J102" s="57">
        <v>0</v>
      </c>
      <c r="K102" s="57">
        <v>0</v>
      </c>
      <c r="L102" s="61">
        <f>申込書!$AB$4</f>
        <v>27001</v>
      </c>
    </row>
    <row r="103" spans="1:12" x14ac:dyDescent="0.15">
      <c r="A103" t="str">
        <f>IF(個人申込!C108="","",個人申込!U108)</f>
        <v/>
      </c>
      <c r="B103">
        <v>5</v>
      </c>
      <c r="C103" s="57" t="str">
        <f>個人申込!V108</f>
        <v/>
      </c>
      <c r="D103" s="57" t="str">
        <f>個人申込!Z108</f>
        <v xml:space="preserve"> </v>
      </c>
      <c r="E103" s="59">
        <f>個人申込!B108</f>
        <v>0</v>
      </c>
      <c r="F103" s="57" t="str">
        <f>個人申込!O108</f>
        <v/>
      </c>
      <c r="G103" s="57" t="str">
        <f>個人申込!AN108</f>
        <v/>
      </c>
      <c r="H103" s="57" t="str">
        <f>個人申込!AO108</f>
        <v/>
      </c>
      <c r="I103" s="57" t="str">
        <f>個人申込!X108</f>
        <v/>
      </c>
      <c r="J103" s="57">
        <v>0</v>
      </c>
      <c r="K103" s="57">
        <v>0</v>
      </c>
      <c r="L103" s="61">
        <f>申込書!$AB$4</f>
        <v>27001</v>
      </c>
    </row>
    <row r="104" spans="1:12" x14ac:dyDescent="0.15">
      <c r="A104" t="str">
        <f>IF(個人申込!C109="","",個人申込!U109)</f>
        <v/>
      </c>
      <c r="B104">
        <v>5</v>
      </c>
      <c r="C104" s="57" t="str">
        <f>個人申込!V109</f>
        <v/>
      </c>
      <c r="D104" s="57" t="str">
        <f>個人申込!Z109</f>
        <v xml:space="preserve"> </v>
      </c>
      <c r="E104" s="59">
        <f>個人申込!B109</f>
        <v>0</v>
      </c>
      <c r="F104" s="57" t="str">
        <f>個人申込!O109</f>
        <v/>
      </c>
      <c r="G104" s="57" t="str">
        <f>個人申込!AN109</f>
        <v/>
      </c>
      <c r="H104" s="57" t="str">
        <f>個人申込!AO109</f>
        <v/>
      </c>
      <c r="I104" s="57" t="str">
        <f>個人申込!X109</f>
        <v/>
      </c>
      <c r="J104" s="57">
        <v>0</v>
      </c>
      <c r="K104" s="57">
        <v>0</v>
      </c>
      <c r="L104" s="61">
        <f>申込書!$AB$4</f>
        <v>27001</v>
      </c>
    </row>
    <row r="105" spans="1:12" x14ac:dyDescent="0.15">
      <c r="A105" t="str">
        <f>IF(個人申込!C110="","",個人申込!U110)</f>
        <v/>
      </c>
      <c r="B105">
        <v>5</v>
      </c>
      <c r="C105" s="57" t="str">
        <f>個人申込!V110</f>
        <v/>
      </c>
      <c r="D105" s="57" t="str">
        <f>個人申込!Z110</f>
        <v xml:space="preserve"> </v>
      </c>
      <c r="E105" s="59">
        <f>個人申込!B110</f>
        <v>0</v>
      </c>
      <c r="F105" s="57" t="str">
        <f>個人申込!O110</f>
        <v/>
      </c>
      <c r="G105" s="57" t="str">
        <f>個人申込!AN110</f>
        <v/>
      </c>
      <c r="H105" s="57" t="str">
        <f>個人申込!AO110</f>
        <v/>
      </c>
      <c r="I105" s="57" t="str">
        <f>個人申込!X110</f>
        <v/>
      </c>
      <c r="J105" s="57">
        <v>0</v>
      </c>
      <c r="K105" s="57">
        <v>0</v>
      </c>
      <c r="L105" s="61">
        <f>申込書!$AB$4</f>
        <v>27001</v>
      </c>
    </row>
    <row r="106" spans="1:12" x14ac:dyDescent="0.15">
      <c r="A106" t="str">
        <f>IF(個人申込!C111="","",個人申込!U111)</f>
        <v/>
      </c>
      <c r="B106">
        <v>5</v>
      </c>
      <c r="C106" s="57" t="str">
        <f>個人申込!V111</f>
        <v/>
      </c>
      <c r="D106" s="57" t="str">
        <f>個人申込!Z111</f>
        <v xml:space="preserve"> </v>
      </c>
      <c r="E106" s="59">
        <f>個人申込!B111</f>
        <v>0</v>
      </c>
      <c r="F106" s="57" t="str">
        <f>個人申込!O111</f>
        <v/>
      </c>
      <c r="G106" s="57" t="str">
        <f>個人申込!AN111</f>
        <v/>
      </c>
      <c r="H106" s="57" t="str">
        <f>個人申込!AO111</f>
        <v/>
      </c>
      <c r="I106" s="57" t="str">
        <f>個人申込!X111</f>
        <v/>
      </c>
      <c r="J106" s="57">
        <v>0</v>
      </c>
      <c r="K106" s="57">
        <v>0</v>
      </c>
      <c r="L106" s="61">
        <f>申込書!$AB$4</f>
        <v>27001</v>
      </c>
    </row>
    <row r="107" spans="1:12" x14ac:dyDescent="0.15">
      <c r="A107" t="str">
        <f>IF(個人申込!C112="","",個人申込!U112)</f>
        <v/>
      </c>
      <c r="B107">
        <v>5</v>
      </c>
      <c r="C107" s="57" t="str">
        <f>個人申込!V112</f>
        <v/>
      </c>
      <c r="D107" s="57" t="str">
        <f>個人申込!Z112</f>
        <v xml:space="preserve"> </v>
      </c>
      <c r="E107" s="59">
        <f>個人申込!B112</f>
        <v>0</v>
      </c>
      <c r="F107" s="57" t="str">
        <f>個人申込!O112</f>
        <v/>
      </c>
      <c r="G107" s="57" t="str">
        <f>個人申込!AN112</f>
        <v/>
      </c>
      <c r="H107" s="57" t="str">
        <f>個人申込!AO112</f>
        <v/>
      </c>
      <c r="I107" s="57" t="str">
        <f>個人申込!X112</f>
        <v/>
      </c>
      <c r="J107" s="57">
        <v>0</v>
      </c>
      <c r="K107" s="57">
        <v>0</v>
      </c>
      <c r="L107" s="61">
        <f>申込書!$AB$4</f>
        <v>27001</v>
      </c>
    </row>
    <row r="108" spans="1:12" x14ac:dyDescent="0.15">
      <c r="A108" t="str">
        <f>IF(個人申込!C113="","",個人申込!U113)</f>
        <v/>
      </c>
      <c r="B108">
        <v>5</v>
      </c>
      <c r="C108" s="57" t="str">
        <f>個人申込!V113</f>
        <v/>
      </c>
      <c r="D108" s="57" t="str">
        <f>個人申込!Z113</f>
        <v xml:space="preserve"> </v>
      </c>
      <c r="E108" s="59">
        <f>個人申込!B113</f>
        <v>0</v>
      </c>
      <c r="F108" s="57" t="str">
        <f>個人申込!O113</f>
        <v/>
      </c>
      <c r="G108" s="57" t="str">
        <f>個人申込!AN113</f>
        <v/>
      </c>
      <c r="H108" s="57" t="str">
        <f>個人申込!AO113</f>
        <v/>
      </c>
      <c r="I108" s="57" t="str">
        <f>個人申込!X113</f>
        <v/>
      </c>
      <c r="J108" s="57">
        <v>0</v>
      </c>
      <c r="K108" s="57">
        <v>0</v>
      </c>
      <c r="L108" s="61">
        <f>申込書!$AB$4</f>
        <v>27001</v>
      </c>
    </row>
    <row r="109" spans="1:12" x14ac:dyDescent="0.15">
      <c r="A109" t="str">
        <f>IF(個人申込!C114="","",個人申込!U114)</f>
        <v/>
      </c>
      <c r="B109">
        <v>5</v>
      </c>
      <c r="C109" s="57" t="str">
        <f>個人申込!V114</f>
        <v/>
      </c>
      <c r="D109" s="57" t="str">
        <f>個人申込!Z114</f>
        <v xml:space="preserve"> </v>
      </c>
      <c r="E109" s="59">
        <f>個人申込!B114</f>
        <v>0</v>
      </c>
      <c r="F109" s="57" t="str">
        <f>個人申込!O114</f>
        <v/>
      </c>
      <c r="G109" s="57" t="str">
        <f>個人申込!AN114</f>
        <v/>
      </c>
      <c r="H109" s="57" t="str">
        <f>個人申込!AO114</f>
        <v/>
      </c>
      <c r="I109" s="57" t="str">
        <f>個人申込!X114</f>
        <v/>
      </c>
      <c r="J109" s="57">
        <v>0</v>
      </c>
      <c r="K109" s="57">
        <v>0</v>
      </c>
      <c r="L109" s="61">
        <f>申込書!$AB$4</f>
        <v>27001</v>
      </c>
    </row>
    <row r="110" spans="1:12" x14ac:dyDescent="0.15">
      <c r="A110" t="str">
        <f>IF(個人申込!C115="","",個人申込!U115)</f>
        <v/>
      </c>
      <c r="B110">
        <v>5</v>
      </c>
      <c r="C110" s="57" t="str">
        <f>個人申込!V115</f>
        <v/>
      </c>
      <c r="D110" s="57" t="str">
        <f>個人申込!Z115</f>
        <v xml:space="preserve"> </v>
      </c>
      <c r="E110" s="59">
        <f>個人申込!B115</f>
        <v>0</v>
      </c>
      <c r="F110" s="57" t="str">
        <f>個人申込!O115</f>
        <v/>
      </c>
      <c r="G110" s="57" t="str">
        <f>個人申込!AN115</f>
        <v/>
      </c>
      <c r="H110" s="57" t="str">
        <f>個人申込!AO115</f>
        <v/>
      </c>
      <c r="I110" s="57" t="str">
        <f>個人申込!X115</f>
        <v/>
      </c>
      <c r="J110" s="57">
        <v>0</v>
      </c>
      <c r="K110" s="57">
        <v>0</v>
      </c>
      <c r="L110" s="61">
        <f>申込書!$AB$4</f>
        <v>27001</v>
      </c>
    </row>
    <row r="111" spans="1:12" x14ac:dyDescent="0.15">
      <c r="A111" t="str">
        <f>IF(個人申込!C116="","",個人申込!U116)</f>
        <v/>
      </c>
      <c r="B111">
        <v>5</v>
      </c>
      <c r="C111" s="57" t="str">
        <f>個人申込!V116</f>
        <v/>
      </c>
      <c r="D111" s="57" t="str">
        <f>個人申込!Z116</f>
        <v xml:space="preserve"> </v>
      </c>
      <c r="E111" s="59">
        <f>個人申込!B116</f>
        <v>0</v>
      </c>
      <c r="F111" s="57" t="str">
        <f>個人申込!O116</f>
        <v/>
      </c>
      <c r="G111" s="57" t="str">
        <f>個人申込!AN116</f>
        <v/>
      </c>
      <c r="H111" s="57" t="str">
        <f>個人申込!AO116</f>
        <v/>
      </c>
      <c r="I111" s="57" t="str">
        <f>個人申込!X116</f>
        <v/>
      </c>
      <c r="J111" s="57">
        <v>0</v>
      </c>
      <c r="K111" s="57">
        <v>0</v>
      </c>
      <c r="L111" s="61">
        <f>申込書!$AB$4</f>
        <v>27001</v>
      </c>
    </row>
    <row r="112" spans="1:12" x14ac:dyDescent="0.15">
      <c r="A112" t="str">
        <f>IF(個人申込!C117="","",個人申込!U117)</f>
        <v/>
      </c>
      <c r="B112">
        <v>5</v>
      </c>
      <c r="C112" s="57" t="str">
        <f>個人申込!V117</f>
        <v/>
      </c>
      <c r="D112" s="57" t="str">
        <f>個人申込!Z117</f>
        <v xml:space="preserve"> </v>
      </c>
      <c r="E112" s="59">
        <f>個人申込!B117</f>
        <v>0</v>
      </c>
      <c r="F112" s="57" t="str">
        <f>個人申込!O117</f>
        <v/>
      </c>
      <c r="G112" s="57" t="str">
        <f>個人申込!AN117</f>
        <v/>
      </c>
      <c r="H112" s="57" t="str">
        <f>個人申込!AO117</f>
        <v/>
      </c>
      <c r="I112" s="57" t="str">
        <f>個人申込!X117</f>
        <v/>
      </c>
      <c r="J112" s="57">
        <v>0</v>
      </c>
      <c r="K112" s="57">
        <v>0</v>
      </c>
      <c r="L112" s="61">
        <f>申込書!$AB$4</f>
        <v>27001</v>
      </c>
    </row>
    <row r="113" spans="1:12" x14ac:dyDescent="0.15">
      <c r="A113" t="str">
        <f>IF(個人申込!C118="","",個人申込!U118)</f>
        <v/>
      </c>
      <c r="B113">
        <v>5</v>
      </c>
      <c r="C113" s="57" t="str">
        <f>個人申込!V118</f>
        <v/>
      </c>
      <c r="D113" s="57" t="str">
        <f>個人申込!Z118</f>
        <v xml:space="preserve"> </v>
      </c>
      <c r="E113" s="59">
        <f>個人申込!B118</f>
        <v>0</v>
      </c>
      <c r="F113" s="57" t="str">
        <f>個人申込!O118</f>
        <v/>
      </c>
      <c r="G113" s="57" t="str">
        <f>個人申込!AN118</f>
        <v/>
      </c>
      <c r="H113" s="57" t="str">
        <f>個人申込!AO118</f>
        <v/>
      </c>
      <c r="I113" s="57" t="str">
        <f>個人申込!X118</f>
        <v/>
      </c>
      <c r="J113" s="57">
        <v>0</v>
      </c>
      <c r="K113" s="57">
        <v>0</v>
      </c>
      <c r="L113" s="61">
        <f>申込書!$AB$4</f>
        <v>27001</v>
      </c>
    </row>
    <row r="114" spans="1:12" x14ac:dyDescent="0.15">
      <c r="A114" t="str">
        <f>IF(個人申込!C119="","",個人申込!U119)</f>
        <v/>
      </c>
      <c r="B114">
        <v>5</v>
      </c>
      <c r="C114" s="57" t="str">
        <f>個人申込!V119</f>
        <v/>
      </c>
      <c r="D114" s="57" t="str">
        <f>個人申込!Z119</f>
        <v xml:space="preserve"> </v>
      </c>
      <c r="E114" s="59">
        <f>個人申込!B119</f>
        <v>0</v>
      </c>
      <c r="F114" s="57" t="str">
        <f>個人申込!O119</f>
        <v/>
      </c>
      <c r="G114" s="57" t="str">
        <f>個人申込!AN119</f>
        <v/>
      </c>
      <c r="H114" s="57" t="str">
        <f>個人申込!AO119</f>
        <v/>
      </c>
      <c r="I114" s="57" t="str">
        <f>個人申込!X119</f>
        <v/>
      </c>
      <c r="J114" s="57">
        <v>0</v>
      </c>
      <c r="K114" s="57">
        <v>0</v>
      </c>
      <c r="L114" s="61">
        <f>申込書!$AB$4</f>
        <v>27001</v>
      </c>
    </row>
    <row r="115" spans="1:12" x14ac:dyDescent="0.15">
      <c r="A115" t="str">
        <f>IF(個人申込!C120="","",個人申込!U120)</f>
        <v/>
      </c>
      <c r="B115">
        <v>5</v>
      </c>
      <c r="C115" s="57" t="str">
        <f>個人申込!V120</f>
        <v/>
      </c>
      <c r="D115" s="57" t="str">
        <f>個人申込!Z120</f>
        <v xml:space="preserve"> </v>
      </c>
      <c r="E115" s="59">
        <f>個人申込!B120</f>
        <v>0</v>
      </c>
      <c r="F115" s="57" t="str">
        <f>個人申込!O120</f>
        <v/>
      </c>
      <c r="G115" s="57" t="str">
        <f>個人申込!AN120</f>
        <v/>
      </c>
      <c r="H115" s="57" t="str">
        <f>個人申込!AO120</f>
        <v/>
      </c>
      <c r="I115" s="57" t="str">
        <f>個人申込!X120</f>
        <v/>
      </c>
      <c r="J115" s="57">
        <v>0</v>
      </c>
      <c r="K115" s="57">
        <v>0</v>
      </c>
      <c r="L115" s="61">
        <f>申込書!$AB$4</f>
        <v>27001</v>
      </c>
    </row>
    <row r="116" spans="1:12" x14ac:dyDescent="0.15">
      <c r="A116" t="str">
        <f>IF(個人申込!C121="","",個人申込!U121)</f>
        <v/>
      </c>
      <c r="B116">
        <v>5</v>
      </c>
      <c r="C116" s="57" t="str">
        <f>個人申込!V121</f>
        <v/>
      </c>
      <c r="D116" s="57" t="str">
        <f>個人申込!Z121</f>
        <v xml:space="preserve"> </v>
      </c>
      <c r="E116" s="59">
        <f>個人申込!B121</f>
        <v>0</v>
      </c>
      <c r="F116" s="57" t="str">
        <f>個人申込!O121</f>
        <v/>
      </c>
      <c r="G116" s="57" t="str">
        <f>個人申込!AN121</f>
        <v/>
      </c>
      <c r="H116" s="57" t="str">
        <f>個人申込!AO121</f>
        <v/>
      </c>
      <c r="I116" s="57" t="str">
        <f>個人申込!X121</f>
        <v/>
      </c>
      <c r="J116" s="57">
        <v>0</v>
      </c>
      <c r="K116" s="57">
        <v>0</v>
      </c>
      <c r="L116" s="61">
        <f>申込書!$AB$4</f>
        <v>27001</v>
      </c>
    </row>
    <row r="117" spans="1:12" x14ac:dyDescent="0.15">
      <c r="A117" t="str">
        <f>IF(個人申込!C122="","",個人申込!U122)</f>
        <v/>
      </c>
      <c r="B117">
        <v>5</v>
      </c>
      <c r="C117" s="57" t="str">
        <f>個人申込!V122</f>
        <v/>
      </c>
      <c r="D117" s="57" t="str">
        <f>個人申込!Z122</f>
        <v xml:space="preserve"> </v>
      </c>
      <c r="E117" s="59">
        <f>個人申込!B122</f>
        <v>0</v>
      </c>
      <c r="F117" s="57" t="str">
        <f>個人申込!O122</f>
        <v/>
      </c>
      <c r="G117" s="57" t="str">
        <f>個人申込!AN122</f>
        <v/>
      </c>
      <c r="H117" s="57" t="str">
        <f>個人申込!AO122</f>
        <v/>
      </c>
      <c r="I117" s="57" t="str">
        <f>個人申込!X122</f>
        <v/>
      </c>
      <c r="J117" s="57">
        <v>0</v>
      </c>
      <c r="K117" s="57">
        <v>0</v>
      </c>
      <c r="L117" s="61">
        <f>申込書!$AB$4</f>
        <v>27001</v>
      </c>
    </row>
    <row r="118" spans="1:12" x14ac:dyDescent="0.15">
      <c r="A118" t="str">
        <f>IF(個人申込!C123="","",個人申込!U123)</f>
        <v/>
      </c>
      <c r="B118">
        <v>5</v>
      </c>
      <c r="C118" s="57" t="str">
        <f>個人申込!V123</f>
        <v/>
      </c>
      <c r="D118" s="57" t="str">
        <f>個人申込!Z123</f>
        <v xml:space="preserve"> </v>
      </c>
      <c r="E118" s="59">
        <f>個人申込!B123</f>
        <v>0</v>
      </c>
      <c r="F118" s="57" t="str">
        <f>個人申込!O123</f>
        <v/>
      </c>
      <c r="G118" s="57" t="str">
        <f>個人申込!AN123</f>
        <v/>
      </c>
      <c r="H118" s="57" t="str">
        <f>個人申込!AO123</f>
        <v/>
      </c>
      <c r="I118" s="57" t="str">
        <f>個人申込!X123</f>
        <v/>
      </c>
      <c r="J118" s="57">
        <v>0</v>
      </c>
      <c r="K118" s="57">
        <v>0</v>
      </c>
      <c r="L118" s="61">
        <f>申込書!$AB$4</f>
        <v>27001</v>
      </c>
    </row>
    <row r="119" spans="1:12" x14ac:dyDescent="0.15">
      <c r="A119" t="str">
        <f>IF(個人申込!C124="","",個人申込!U124)</f>
        <v/>
      </c>
      <c r="B119">
        <v>5</v>
      </c>
      <c r="C119" s="57" t="str">
        <f>個人申込!V124</f>
        <v/>
      </c>
      <c r="D119" s="57" t="str">
        <f>個人申込!Z124</f>
        <v xml:space="preserve"> </v>
      </c>
      <c r="E119" s="59">
        <f>個人申込!B124</f>
        <v>0</v>
      </c>
      <c r="F119" s="57" t="str">
        <f>個人申込!O124</f>
        <v/>
      </c>
      <c r="G119" s="57" t="str">
        <f>個人申込!AN124</f>
        <v/>
      </c>
      <c r="H119" s="57" t="str">
        <f>個人申込!AO124</f>
        <v/>
      </c>
      <c r="I119" s="57" t="str">
        <f>個人申込!X124</f>
        <v/>
      </c>
      <c r="J119" s="57">
        <v>0</v>
      </c>
      <c r="K119" s="57">
        <v>0</v>
      </c>
      <c r="L119" s="61">
        <f>申込書!$AB$4</f>
        <v>27001</v>
      </c>
    </row>
    <row r="120" spans="1:12" x14ac:dyDescent="0.15">
      <c r="A120" t="str">
        <f>IF(個人申込!C125="","",個人申込!U125)</f>
        <v/>
      </c>
      <c r="B120">
        <v>5</v>
      </c>
      <c r="C120" s="57" t="str">
        <f>個人申込!V125</f>
        <v/>
      </c>
      <c r="D120" s="57" t="str">
        <f>個人申込!Z125</f>
        <v xml:space="preserve"> </v>
      </c>
      <c r="E120" s="59">
        <f>個人申込!B125</f>
        <v>0</v>
      </c>
      <c r="F120" s="57" t="str">
        <f>個人申込!O125</f>
        <v/>
      </c>
      <c r="G120" s="57" t="str">
        <f>個人申込!AN125</f>
        <v/>
      </c>
      <c r="H120" s="57" t="str">
        <f>個人申込!AO125</f>
        <v/>
      </c>
      <c r="I120" s="57" t="str">
        <f>個人申込!X125</f>
        <v/>
      </c>
      <c r="J120" s="57">
        <v>0</v>
      </c>
      <c r="K120" s="57">
        <v>0</v>
      </c>
      <c r="L120" s="61">
        <f>申込書!$AB$4</f>
        <v>27001</v>
      </c>
    </row>
    <row r="121" spans="1:12" x14ac:dyDescent="0.15">
      <c r="A121" t="str">
        <f>IF(個人申込!C126="","",個人申込!U126)</f>
        <v/>
      </c>
      <c r="B121">
        <v>5</v>
      </c>
      <c r="C121" s="57" t="str">
        <f>個人申込!V126</f>
        <v/>
      </c>
      <c r="D121" s="57" t="str">
        <f>個人申込!Z126</f>
        <v xml:space="preserve"> </v>
      </c>
      <c r="E121" s="59">
        <f>個人申込!B126</f>
        <v>0</v>
      </c>
      <c r="F121" s="57" t="str">
        <f>個人申込!O126</f>
        <v/>
      </c>
      <c r="G121" s="57" t="str">
        <f>個人申込!AN126</f>
        <v/>
      </c>
      <c r="H121" s="57" t="str">
        <f>個人申込!AO126</f>
        <v/>
      </c>
      <c r="I121" s="57" t="str">
        <f>個人申込!X126</f>
        <v/>
      </c>
      <c r="J121" s="57">
        <v>0</v>
      </c>
      <c r="K121" s="57">
        <v>0</v>
      </c>
      <c r="L121" s="61">
        <f>申込書!$AB$4</f>
        <v>27001</v>
      </c>
    </row>
    <row r="122" spans="1:12" x14ac:dyDescent="0.15">
      <c r="A122" t="str">
        <f>IF(個人申込!C127="","",個人申込!U127)</f>
        <v/>
      </c>
      <c r="B122">
        <v>5</v>
      </c>
      <c r="C122" s="57" t="str">
        <f>個人申込!V127</f>
        <v/>
      </c>
      <c r="D122" s="57" t="str">
        <f>個人申込!Z127</f>
        <v xml:space="preserve"> </v>
      </c>
      <c r="E122" s="59">
        <f>個人申込!B127</f>
        <v>0</v>
      </c>
      <c r="F122" s="57" t="str">
        <f>個人申込!O127</f>
        <v/>
      </c>
      <c r="G122" s="57" t="str">
        <f>個人申込!AN127</f>
        <v/>
      </c>
      <c r="H122" s="57" t="str">
        <f>個人申込!AO127</f>
        <v/>
      </c>
      <c r="I122" s="57" t="str">
        <f>個人申込!X127</f>
        <v/>
      </c>
      <c r="J122" s="57">
        <v>0</v>
      </c>
      <c r="K122" s="57">
        <v>0</v>
      </c>
      <c r="L122" s="61">
        <f>申込書!$AB$4</f>
        <v>27001</v>
      </c>
    </row>
    <row r="123" spans="1:12" x14ac:dyDescent="0.15">
      <c r="A123" s="51" t="str">
        <f>IF(個人申込!C128="","",個人申込!U128)</f>
        <v/>
      </c>
      <c r="B123" s="51">
        <v>5</v>
      </c>
      <c r="C123" s="51" t="str">
        <f>個人申込!V128</f>
        <v/>
      </c>
      <c r="D123" s="51" t="str">
        <f>個人申込!Z128</f>
        <v xml:space="preserve"> </v>
      </c>
      <c r="E123" s="52">
        <f>個人申込!B128</f>
        <v>0</v>
      </c>
      <c r="F123" s="51" t="str">
        <f>個人申込!O128</f>
        <v/>
      </c>
      <c r="G123" s="51" t="str">
        <f>個人申込!AN128</f>
        <v/>
      </c>
      <c r="H123" s="51" t="str">
        <f>個人申込!AO128</f>
        <v/>
      </c>
      <c r="I123" s="51" t="str">
        <f>個人申込!X128</f>
        <v/>
      </c>
      <c r="J123" s="51">
        <v>0</v>
      </c>
      <c r="K123" s="51">
        <v>0</v>
      </c>
      <c r="L123" s="62">
        <f>申込書!$AB$4</f>
        <v>27001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H371"/>
  <sheetViews>
    <sheetView workbookViewId="0">
      <pane ySplit="1" topLeftCell="A2" activePane="bottomLeft" state="frozen"/>
      <selection pane="bottomLeft" activeCell="H4" sqref="H4"/>
    </sheetView>
  </sheetViews>
  <sheetFormatPr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8" x14ac:dyDescent="0.15">
      <c r="A1" t="s">
        <v>49</v>
      </c>
      <c r="B1" t="s">
        <v>57</v>
      </c>
      <c r="C1" t="s">
        <v>58</v>
      </c>
      <c r="D1" t="s">
        <v>52</v>
      </c>
      <c r="E1" t="s">
        <v>59</v>
      </c>
      <c r="F1" t="s">
        <v>50</v>
      </c>
      <c r="G1" t="s">
        <v>60</v>
      </c>
      <c r="H1" t="s">
        <v>179</v>
      </c>
    </row>
    <row r="2" spans="1:8" x14ac:dyDescent="0.15">
      <c r="A2" t="str">
        <f>IF(個人申込!G7="","",個人申込!U7)</f>
        <v/>
      </c>
      <c r="B2" s="57" t="str">
        <f>個人申込!AA7</f>
        <v/>
      </c>
      <c r="C2" s="57" t="str">
        <f>個人申込!AD7</f>
        <v/>
      </c>
      <c r="D2" s="57" t="str">
        <f>個人申込!X7</f>
        <v/>
      </c>
      <c r="E2">
        <v>0</v>
      </c>
      <c r="F2">
        <v>0</v>
      </c>
      <c r="G2" s="57" t="str">
        <f>個人申込!AG7</f>
        <v>999:99.99</v>
      </c>
      <c r="H2" t="str">
        <f>IF(個人申込!I7="","",VALUE(1))</f>
        <v/>
      </c>
    </row>
    <row r="3" spans="1:8" x14ac:dyDescent="0.15">
      <c r="A3" t="str">
        <f>IF(個人申込!G8="","",個人申込!U8)</f>
        <v/>
      </c>
      <c r="B3" s="57" t="str">
        <f>個人申込!AA8</f>
        <v/>
      </c>
      <c r="C3" s="57" t="str">
        <f>個人申込!AD8</f>
        <v/>
      </c>
      <c r="D3" s="57" t="str">
        <f>個人申込!X8</f>
        <v/>
      </c>
      <c r="E3">
        <v>0</v>
      </c>
      <c r="F3">
        <v>0</v>
      </c>
      <c r="G3" s="57" t="str">
        <f>個人申込!AG8</f>
        <v>999:99.99</v>
      </c>
      <c r="H3" t="str">
        <f>IF(個人申込!I8="","",VALUE(1))</f>
        <v/>
      </c>
    </row>
    <row r="4" spans="1:8" x14ac:dyDescent="0.15">
      <c r="A4" t="str">
        <f>IF(個人申込!G9="","",個人申込!U9)</f>
        <v/>
      </c>
      <c r="B4" s="57" t="str">
        <f>個人申込!AA9</f>
        <v/>
      </c>
      <c r="C4" s="57" t="str">
        <f>個人申込!AD9</f>
        <v/>
      </c>
      <c r="D4" s="57" t="str">
        <f>個人申込!X9</f>
        <v/>
      </c>
      <c r="E4">
        <v>0</v>
      </c>
      <c r="F4">
        <v>0</v>
      </c>
      <c r="G4" s="57" t="str">
        <f>個人申込!AG9</f>
        <v>999:99.99</v>
      </c>
      <c r="H4" t="str">
        <f>IF(個人申込!I9="","",VALUE(1))</f>
        <v/>
      </c>
    </row>
    <row r="5" spans="1:8" x14ac:dyDescent="0.15">
      <c r="A5" t="str">
        <f>IF(個人申込!G10="","",個人申込!U10)</f>
        <v/>
      </c>
      <c r="B5" s="57" t="str">
        <f>個人申込!AA10</f>
        <v/>
      </c>
      <c r="C5" s="57" t="str">
        <f>個人申込!AD10</f>
        <v/>
      </c>
      <c r="D5" s="57" t="str">
        <f>個人申込!X10</f>
        <v/>
      </c>
      <c r="E5">
        <v>0</v>
      </c>
      <c r="F5">
        <v>0</v>
      </c>
      <c r="G5" s="57" t="str">
        <f>個人申込!AG10</f>
        <v>999:99.99</v>
      </c>
      <c r="H5" t="str">
        <f>IF(個人申込!I10="","",VALUE(1))</f>
        <v/>
      </c>
    </row>
    <row r="6" spans="1:8" x14ac:dyDescent="0.15">
      <c r="A6" t="str">
        <f>IF(個人申込!G11="","",個人申込!U11)</f>
        <v/>
      </c>
      <c r="B6" s="57" t="str">
        <f>個人申込!AA11</f>
        <v/>
      </c>
      <c r="C6" s="57" t="str">
        <f>個人申込!AD11</f>
        <v/>
      </c>
      <c r="D6" s="57" t="str">
        <f>個人申込!X11</f>
        <v/>
      </c>
      <c r="E6">
        <v>0</v>
      </c>
      <c r="F6">
        <v>0</v>
      </c>
      <c r="G6" s="57" t="str">
        <f>個人申込!AG11</f>
        <v>999:99.99</v>
      </c>
      <c r="H6" t="str">
        <f>IF(個人申込!I11="","",VALUE(1))</f>
        <v/>
      </c>
    </row>
    <row r="7" spans="1:8" x14ac:dyDescent="0.15">
      <c r="A7" t="str">
        <f>IF(個人申込!G12="","",個人申込!U12)</f>
        <v/>
      </c>
      <c r="B7" s="57" t="str">
        <f>個人申込!AA12</f>
        <v/>
      </c>
      <c r="C7" s="57" t="str">
        <f>個人申込!AD12</f>
        <v/>
      </c>
      <c r="D7" s="57" t="str">
        <f>個人申込!X12</f>
        <v/>
      </c>
      <c r="E7">
        <v>0</v>
      </c>
      <c r="F7">
        <v>0</v>
      </c>
      <c r="G7" s="57" t="str">
        <f>個人申込!AG12</f>
        <v>999:99.99</v>
      </c>
      <c r="H7" t="str">
        <f>IF(個人申込!I12="","",VALUE(1))</f>
        <v/>
      </c>
    </row>
    <row r="8" spans="1:8" x14ac:dyDescent="0.15">
      <c r="A8" t="str">
        <f>IF(個人申込!G13="","",個人申込!U13)</f>
        <v/>
      </c>
      <c r="B8" s="57" t="str">
        <f>個人申込!AA13</f>
        <v/>
      </c>
      <c r="C8" s="57" t="str">
        <f>個人申込!AD13</f>
        <v/>
      </c>
      <c r="D8" s="57" t="str">
        <f>個人申込!X13</f>
        <v/>
      </c>
      <c r="E8">
        <v>0</v>
      </c>
      <c r="F8">
        <v>0</v>
      </c>
      <c r="G8" s="57" t="str">
        <f>個人申込!AG13</f>
        <v>999:99.99</v>
      </c>
      <c r="H8" t="str">
        <f>IF(個人申込!I13="","",VALUE(1))</f>
        <v/>
      </c>
    </row>
    <row r="9" spans="1:8" x14ac:dyDescent="0.15">
      <c r="A9" t="str">
        <f>IF(個人申込!G14="","",個人申込!U14)</f>
        <v/>
      </c>
      <c r="B9" s="57" t="str">
        <f>個人申込!AA14</f>
        <v/>
      </c>
      <c r="C9" s="57" t="str">
        <f>個人申込!AD14</f>
        <v/>
      </c>
      <c r="D9" s="57" t="str">
        <f>個人申込!X14</f>
        <v/>
      </c>
      <c r="E9">
        <v>0</v>
      </c>
      <c r="F9">
        <v>0</v>
      </c>
      <c r="G9" s="57" t="str">
        <f>個人申込!AG14</f>
        <v>999:99.99</v>
      </c>
      <c r="H9" t="str">
        <f>IF(個人申込!I14="","",VALUE(1))</f>
        <v/>
      </c>
    </row>
    <row r="10" spans="1:8" x14ac:dyDescent="0.15">
      <c r="A10" t="str">
        <f>IF(個人申込!G15="","",個人申込!U15)</f>
        <v/>
      </c>
      <c r="B10" s="57" t="str">
        <f>個人申込!AA15</f>
        <v/>
      </c>
      <c r="C10" s="57" t="str">
        <f>個人申込!AD15</f>
        <v/>
      </c>
      <c r="D10" s="57" t="str">
        <f>個人申込!X15</f>
        <v/>
      </c>
      <c r="E10">
        <v>0</v>
      </c>
      <c r="F10">
        <v>0</v>
      </c>
      <c r="G10" s="57" t="str">
        <f>個人申込!AG15</f>
        <v>999:99.99</v>
      </c>
      <c r="H10" t="str">
        <f>IF(個人申込!I15="","",VALUE(1))</f>
        <v/>
      </c>
    </row>
    <row r="11" spans="1:8" x14ac:dyDescent="0.15">
      <c r="A11" t="str">
        <f>IF(個人申込!G16="","",個人申込!U16)</f>
        <v/>
      </c>
      <c r="B11" s="57" t="str">
        <f>個人申込!AA16</f>
        <v/>
      </c>
      <c r="C11" s="57" t="str">
        <f>個人申込!AD16</f>
        <v/>
      </c>
      <c r="D11" s="57" t="str">
        <f>個人申込!X16</f>
        <v/>
      </c>
      <c r="E11">
        <v>0</v>
      </c>
      <c r="F11">
        <v>0</v>
      </c>
      <c r="G11" s="57" t="str">
        <f>個人申込!AG16</f>
        <v>999:99.99</v>
      </c>
      <c r="H11" t="str">
        <f>IF(個人申込!I16="","",VALUE(1))</f>
        <v/>
      </c>
    </row>
    <row r="12" spans="1:8" x14ac:dyDescent="0.15">
      <c r="A12" t="str">
        <f>IF(個人申込!G17="","",個人申込!U17)</f>
        <v/>
      </c>
      <c r="B12" s="57" t="str">
        <f>個人申込!AA17</f>
        <v/>
      </c>
      <c r="C12" s="57" t="str">
        <f>個人申込!AD17</f>
        <v/>
      </c>
      <c r="D12" s="57" t="str">
        <f>個人申込!X17</f>
        <v/>
      </c>
      <c r="E12">
        <v>0</v>
      </c>
      <c r="F12">
        <v>0</v>
      </c>
      <c r="G12" s="57" t="str">
        <f>個人申込!AG17</f>
        <v>999:99.99</v>
      </c>
      <c r="H12" t="str">
        <f>IF(個人申込!I17="","",VALUE(1))</f>
        <v/>
      </c>
    </row>
    <row r="13" spans="1:8" x14ac:dyDescent="0.15">
      <c r="A13" t="str">
        <f>IF(個人申込!G18="","",個人申込!U18)</f>
        <v/>
      </c>
      <c r="B13" s="57" t="str">
        <f>個人申込!AA18</f>
        <v/>
      </c>
      <c r="C13" s="57" t="str">
        <f>個人申込!AD18</f>
        <v/>
      </c>
      <c r="D13" s="57" t="str">
        <f>個人申込!X18</f>
        <v/>
      </c>
      <c r="E13">
        <v>0</v>
      </c>
      <c r="F13">
        <v>0</v>
      </c>
      <c r="G13" s="57" t="str">
        <f>個人申込!AG18</f>
        <v>999:99.99</v>
      </c>
      <c r="H13" t="str">
        <f>IF(個人申込!I18="","",VALUE(1))</f>
        <v/>
      </c>
    </row>
    <row r="14" spans="1:8" x14ac:dyDescent="0.15">
      <c r="A14" t="str">
        <f>IF(個人申込!G19="","",個人申込!U19)</f>
        <v/>
      </c>
      <c r="B14" s="57" t="str">
        <f>個人申込!AA19</f>
        <v/>
      </c>
      <c r="C14" s="57" t="str">
        <f>個人申込!AD19</f>
        <v/>
      </c>
      <c r="D14" s="57" t="str">
        <f>個人申込!X19</f>
        <v/>
      </c>
      <c r="E14">
        <v>0</v>
      </c>
      <c r="F14">
        <v>0</v>
      </c>
      <c r="G14" s="57" t="str">
        <f>個人申込!AG19</f>
        <v>999:99.99</v>
      </c>
      <c r="H14" t="str">
        <f>IF(個人申込!I19="","",VALUE(1))</f>
        <v/>
      </c>
    </row>
    <row r="15" spans="1:8" x14ac:dyDescent="0.15">
      <c r="A15" t="str">
        <f>IF(個人申込!G20="","",個人申込!U20)</f>
        <v/>
      </c>
      <c r="B15" s="57" t="str">
        <f>個人申込!AA20</f>
        <v/>
      </c>
      <c r="C15" s="57" t="str">
        <f>個人申込!AD20</f>
        <v/>
      </c>
      <c r="D15" s="57" t="str">
        <f>個人申込!X20</f>
        <v/>
      </c>
      <c r="E15">
        <v>0</v>
      </c>
      <c r="F15">
        <v>0</v>
      </c>
      <c r="G15" s="57" t="str">
        <f>個人申込!AG20</f>
        <v>999:99.99</v>
      </c>
      <c r="H15" t="str">
        <f>IF(個人申込!I20="","",VALUE(1))</f>
        <v/>
      </c>
    </row>
    <row r="16" spans="1:8" x14ac:dyDescent="0.15">
      <c r="A16" t="str">
        <f>IF(個人申込!G21="","",個人申込!U21)</f>
        <v/>
      </c>
      <c r="B16" s="57" t="str">
        <f>個人申込!AA21</f>
        <v/>
      </c>
      <c r="C16" s="57" t="str">
        <f>個人申込!AD21</f>
        <v/>
      </c>
      <c r="D16" s="57" t="str">
        <f>個人申込!X21</f>
        <v/>
      </c>
      <c r="E16">
        <v>0</v>
      </c>
      <c r="F16">
        <v>0</v>
      </c>
      <c r="G16" s="57" t="str">
        <f>個人申込!AG21</f>
        <v>999:99.99</v>
      </c>
      <c r="H16" t="str">
        <f>IF(個人申込!I21="","",VALUE(1))</f>
        <v/>
      </c>
    </row>
    <row r="17" spans="1:8" x14ac:dyDescent="0.15">
      <c r="A17" t="str">
        <f>IF(個人申込!G22="","",個人申込!U22)</f>
        <v/>
      </c>
      <c r="B17" s="57" t="str">
        <f>個人申込!AA22</f>
        <v/>
      </c>
      <c r="C17" s="57" t="str">
        <f>個人申込!AD22</f>
        <v/>
      </c>
      <c r="D17" s="57" t="str">
        <f>個人申込!X22</f>
        <v/>
      </c>
      <c r="E17">
        <v>0</v>
      </c>
      <c r="F17">
        <v>0</v>
      </c>
      <c r="G17" s="57" t="str">
        <f>個人申込!AG22</f>
        <v>999:99.99</v>
      </c>
      <c r="H17" t="str">
        <f>IF(個人申込!I22="","",VALUE(1))</f>
        <v/>
      </c>
    </row>
    <row r="18" spans="1:8" x14ac:dyDescent="0.15">
      <c r="A18" t="str">
        <f>IF(個人申込!G23="","",個人申込!U23)</f>
        <v/>
      </c>
      <c r="B18" s="57" t="str">
        <f>個人申込!AA23</f>
        <v/>
      </c>
      <c r="C18" s="57" t="str">
        <f>個人申込!AD23</f>
        <v/>
      </c>
      <c r="D18" s="57" t="str">
        <f>個人申込!X23</f>
        <v/>
      </c>
      <c r="E18">
        <v>0</v>
      </c>
      <c r="F18">
        <v>0</v>
      </c>
      <c r="G18" s="57" t="str">
        <f>個人申込!AG23</f>
        <v>999:99.99</v>
      </c>
      <c r="H18" t="str">
        <f>IF(個人申込!I23="","",VALUE(1))</f>
        <v/>
      </c>
    </row>
    <row r="19" spans="1:8" x14ac:dyDescent="0.15">
      <c r="A19" t="str">
        <f>IF(個人申込!G24="","",個人申込!U24)</f>
        <v/>
      </c>
      <c r="B19" s="57" t="str">
        <f>個人申込!AA24</f>
        <v/>
      </c>
      <c r="C19" s="57" t="str">
        <f>個人申込!AD24</f>
        <v/>
      </c>
      <c r="D19" s="57" t="str">
        <f>個人申込!X24</f>
        <v/>
      </c>
      <c r="E19">
        <v>0</v>
      </c>
      <c r="F19">
        <v>0</v>
      </c>
      <c r="G19" s="57" t="str">
        <f>個人申込!AG24</f>
        <v>999:99.99</v>
      </c>
      <c r="H19" t="str">
        <f>IF(個人申込!I24="","",VALUE(1))</f>
        <v/>
      </c>
    </row>
    <row r="20" spans="1:8" x14ac:dyDescent="0.15">
      <c r="A20" t="str">
        <f>IF(個人申込!G25="","",個人申込!U25)</f>
        <v/>
      </c>
      <c r="B20" s="57" t="str">
        <f>個人申込!AA25</f>
        <v/>
      </c>
      <c r="C20" s="57" t="str">
        <f>個人申込!AD25</f>
        <v/>
      </c>
      <c r="D20" s="57" t="str">
        <f>個人申込!X25</f>
        <v/>
      </c>
      <c r="E20">
        <v>0</v>
      </c>
      <c r="F20">
        <v>0</v>
      </c>
      <c r="G20" s="57" t="str">
        <f>個人申込!AG25</f>
        <v>999:99.99</v>
      </c>
      <c r="H20" t="str">
        <f>IF(個人申込!I25="","",VALUE(1))</f>
        <v/>
      </c>
    </row>
    <row r="21" spans="1:8" x14ac:dyDescent="0.15">
      <c r="A21" t="str">
        <f>IF(個人申込!G26="","",個人申込!U26)</f>
        <v/>
      </c>
      <c r="B21" s="57" t="str">
        <f>個人申込!AA26</f>
        <v/>
      </c>
      <c r="C21" s="57" t="str">
        <f>個人申込!AD26</f>
        <v/>
      </c>
      <c r="D21" s="57" t="str">
        <f>個人申込!X26</f>
        <v/>
      </c>
      <c r="E21">
        <v>0</v>
      </c>
      <c r="F21">
        <v>0</v>
      </c>
      <c r="G21" s="57" t="str">
        <f>個人申込!AG26</f>
        <v>999:99.99</v>
      </c>
      <c r="H21" t="str">
        <f>IF(個人申込!I26="","",VALUE(1))</f>
        <v/>
      </c>
    </row>
    <row r="22" spans="1:8" x14ac:dyDescent="0.15">
      <c r="A22" t="str">
        <f>IF(個人申込!G27="","",個人申込!U27)</f>
        <v/>
      </c>
      <c r="B22" s="57" t="str">
        <f>個人申込!AA27</f>
        <v/>
      </c>
      <c r="C22" s="57" t="str">
        <f>個人申込!AD27</f>
        <v/>
      </c>
      <c r="D22" s="57" t="str">
        <f>個人申込!X27</f>
        <v/>
      </c>
      <c r="E22">
        <v>0</v>
      </c>
      <c r="F22">
        <v>0</v>
      </c>
      <c r="G22" s="57" t="str">
        <f>個人申込!AG27</f>
        <v>999:99.99</v>
      </c>
      <c r="H22" t="str">
        <f>IF(個人申込!I27="","",VALUE(1))</f>
        <v/>
      </c>
    </row>
    <row r="23" spans="1:8" x14ac:dyDescent="0.15">
      <c r="A23" t="str">
        <f>IF(個人申込!G28="","",個人申込!U28)</f>
        <v/>
      </c>
      <c r="B23" s="57" t="str">
        <f>個人申込!AA28</f>
        <v/>
      </c>
      <c r="C23" s="57" t="str">
        <f>個人申込!AD28</f>
        <v/>
      </c>
      <c r="D23" s="57" t="str">
        <f>個人申込!X28</f>
        <v/>
      </c>
      <c r="E23">
        <v>0</v>
      </c>
      <c r="F23">
        <v>0</v>
      </c>
      <c r="G23" s="57" t="str">
        <f>個人申込!AG28</f>
        <v>999:99.99</v>
      </c>
      <c r="H23" t="str">
        <f>IF(個人申込!I28="","",VALUE(1))</f>
        <v/>
      </c>
    </row>
    <row r="24" spans="1:8" x14ac:dyDescent="0.15">
      <c r="A24" t="str">
        <f>IF(個人申込!G29="","",個人申込!U29)</f>
        <v/>
      </c>
      <c r="B24" s="57" t="str">
        <f>個人申込!AA29</f>
        <v/>
      </c>
      <c r="C24" s="57" t="str">
        <f>個人申込!AD29</f>
        <v/>
      </c>
      <c r="D24" s="57" t="str">
        <f>個人申込!X29</f>
        <v/>
      </c>
      <c r="E24">
        <v>0</v>
      </c>
      <c r="F24">
        <v>0</v>
      </c>
      <c r="G24" s="57" t="str">
        <f>個人申込!AG29</f>
        <v>999:99.99</v>
      </c>
      <c r="H24" t="str">
        <f>IF(個人申込!I29="","",VALUE(1))</f>
        <v/>
      </c>
    </row>
    <row r="25" spans="1:8" x14ac:dyDescent="0.15">
      <c r="A25" t="str">
        <f>IF(個人申込!G30="","",個人申込!U30)</f>
        <v/>
      </c>
      <c r="B25" s="57" t="str">
        <f>個人申込!AA30</f>
        <v/>
      </c>
      <c r="C25" s="57" t="str">
        <f>個人申込!AD30</f>
        <v/>
      </c>
      <c r="D25" s="57" t="str">
        <f>個人申込!X30</f>
        <v/>
      </c>
      <c r="E25">
        <v>0</v>
      </c>
      <c r="F25">
        <v>0</v>
      </c>
      <c r="G25" s="57" t="str">
        <f>個人申込!AG30</f>
        <v>999:99.99</v>
      </c>
      <c r="H25" t="str">
        <f>IF(個人申込!I30="","",VALUE(1))</f>
        <v/>
      </c>
    </row>
    <row r="26" spans="1:8" x14ac:dyDescent="0.15">
      <c r="A26" t="str">
        <f>IF(個人申込!G31="","",個人申込!U31)</f>
        <v/>
      </c>
      <c r="B26" s="57" t="str">
        <f>個人申込!AA31</f>
        <v/>
      </c>
      <c r="C26" s="57" t="str">
        <f>個人申込!AD31</f>
        <v/>
      </c>
      <c r="D26" s="57" t="str">
        <f>個人申込!X31</f>
        <v/>
      </c>
      <c r="E26">
        <v>0</v>
      </c>
      <c r="F26">
        <v>0</v>
      </c>
      <c r="G26" s="57" t="str">
        <f>個人申込!AG31</f>
        <v>999:99.99</v>
      </c>
      <c r="H26" t="str">
        <f>IF(個人申込!I31="","",VALUE(1))</f>
        <v/>
      </c>
    </row>
    <row r="27" spans="1:8" x14ac:dyDescent="0.15">
      <c r="A27" t="str">
        <f>IF(個人申込!G32="","",個人申込!U32)</f>
        <v/>
      </c>
      <c r="B27" s="57" t="str">
        <f>個人申込!AA32</f>
        <v/>
      </c>
      <c r="C27" s="57" t="str">
        <f>個人申込!AD32</f>
        <v/>
      </c>
      <c r="D27" s="57" t="str">
        <f>個人申込!X32</f>
        <v/>
      </c>
      <c r="E27">
        <v>0</v>
      </c>
      <c r="F27">
        <v>0</v>
      </c>
      <c r="G27" s="57" t="str">
        <f>個人申込!AG32</f>
        <v>999:99.99</v>
      </c>
      <c r="H27" t="str">
        <f>IF(個人申込!I32="","",VALUE(1))</f>
        <v/>
      </c>
    </row>
    <row r="28" spans="1:8" x14ac:dyDescent="0.15">
      <c r="A28" t="str">
        <f>IF(個人申込!G33="","",個人申込!U33)</f>
        <v/>
      </c>
      <c r="B28" s="57" t="str">
        <f>個人申込!AA33</f>
        <v/>
      </c>
      <c r="C28" s="57" t="str">
        <f>個人申込!AD33</f>
        <v/>
      </c>
      <c r="D28" s="57" t="str">
        <f>個人申込!X33</f>
        <v/>
      </c>
      <c r="E28">
        <v>0</v>
      </c>
      <c r="F28">
        <v>0</v>
      </c>
      <c r="G28" s="57" t="str">
        <f>個人申込!AG33</f>
        <v>999:99.99</v>
      </c>
      <c r="H28" t="str">
        <f>IF(個人申込!I33="","",VALUE(1))</f>
        <v/>
      </c>
    </row>
    <row r="29" spans="1:8" x14ac:dyDescent="0.15">
      <c r="A29" t="str">
        <f>IF(個人申込!G34="","",個人申込!U34)</f>
        <v/>
      </c>
      <c r="B29" s="57" t="str">
        <f>個人申込!AA34</f>
        <v/>
      </c>
      <c r="C29" s="57" t="str">
        <f>個人申込!AD34</f>
        <v/>
      </c>
      <c r="D29" s="57" t="str">
        <f>個人申込!X34</f>
        <v/>
      </c>
      <c r="E29">
        <v>0</v>
      </c>
      <c r="F29">
        <v>0</v>
      </c>
      <c r="G29" s="57" t="str">
        <f>個人申込!AG34</f>
        <v>999:99.99</v>
      </c>
      <c r="H29" t="str">
        <f>IF(個人申込!I34="","",VALUE(1))</f>
        <v/>
      </c>
    </row>
    <row r="30" spans="1:8" x14ac:dyDescent="0.15">
      <c r="A30" t="str">
        <f>IF(個人申込!G35="","",個人申込!U35)</f>
        <v/>
      </c>
      <c r="B30" s="57" t="str">
        <f>個人申込!AA35</f>
        <v/>
      </c>
      <c r="C30" s="57" t="str">
        <f>個人申込!AD35</f>
        <v/>
      </c>
      <c r="D30" s="57" t="str">
        <f>個人申込!X35</f>
        <v/>
      </c>
      <c r="E30">
        <v>0</v>
      </c>
      <c r="F30">
        <v>0</v>
      </c>
      <c r="G30" s="57" t="str">
        <f>個人申込!AG35</f>
        <v>999:99.99</v>
      </c>
      <c r="H30" t="str">
        <f>IF(個人申込!I35="","",VALUE(1))</f>
        <v/>
      </c>
    </row>
    <row r="31" spans="1:8" x14ac:dyDescent="0.15">
      <c r="A31" t="str">
        <f>IF(個人申込!G36="","",個人申込!U36)</f>
        <v/>
      </c>
      <c r="B31" s="57" t="str">
        <f>個人申込!AA36</f>
        <v/>
      </c>
      <c r="C31" s="57" t="str">
        <f>個人申込!AD36</f>
        <v/>
      </c>
      <c r="D31" s="57" t="str">
        <f>個人申込!X36</f>
        <v/>
      </c>
      <c r="E31">
        <v>0</v>
      </c>
      <c r="F31">
        <v>0</v>
      </c>
      <c r="G31" s="57" t="str">
        <f>個人申込!AG36</f>
        <v>999:99.99</v>
      </c>
      <c r="H31" t="str">
        <f>IF(個人申込!I36="","",VALUE(1))</f>
        <v/>
      </c>
    </row>
    <row r="32" spans="1:8" x14ac:dyDescent="0.15">
      <c r="A32" t="str">
        <f>IF(個人申込!G37="","",個人申込!U37)</f>
        <v/>
      </c>
      <c r="B32" s="57" t="str">
        <f>個人申込!AA37</f>
        <v/>
      </c>
      <c r="C32" s="57" t="str">
        <f>個人申込!AD37</f>
        <v/>
      </c>
      <c r="D32" s="57" t="str">
        <f>個人申込!X37</f>
        <v/>
      </c>
      <c r="E32">
        <v>0</v>
      </c>
      <c r="F32">
        <v>0</v>
      </c>
      <c r="G32" s="57" t="str">
        <f>個人申込!AG37</f>
        <v>999:99.99</v>
      </c>
      <c r="H32" t="str">
        <f>IF(個人申込!I37="","",VALUE(1))</f>
        <v/>
      </c>
    </row>
    <row r="33" spans="1:8" x14ac:dyDescent="0.15">
      <c r="A33" t="str">
        <f>IF(個人申込!G38="","",個人申込!U38)</f>
        <v/>
      </c>
      <c r="B33" s="57" t="str">
        <f>個人申込!AA38</f>
        <v/>
      </c>
      <c r="C33" s="57" t="str">
        <f>個人申込!AD38</f>
        <v/>
      </c>
      <c r="D33" s="57" t="str">
        <f>個人申込!X38</f>
        <v/>
      </c>
      <c r="E33">
        <v>0</v>
      </c>
      <c r="F33">
        <v>0</v>
      </c>
      <c r="G33" s="57" t="str">
        <f>個人申込!AG38</f>
        <v>999:99.99</v>
      </c>
      <c r="H33" t="str">
        <f>IF(個人申込!I38="","",VALUE(1))</f>
        <v/>
      </c>
    </row>
    <row r="34" spans="1:8" x14ac:dyDescent="0.15">
      <c r="A34" t="str">
        <f>IF(個人申込!G39="","",個人申込!U39)</f>
        <v/>
      </c>
      <c r="B34" s="57" t="str">
        <f>個人申込!AA39</f>
        <v/>
      </c>
      <c r="C34" s="57" t="str">
        <f>個人申込!AD39</f>
        <v/>
      </c>
      <c r="D34" s="57" t="str">
        <f>個人申込!X39</f>
        <v/>
      </c>
      <c r="E34">
        <v>0</v>
      </c>
      <c r="F34">
        <v>0</v>
      </c>
      <c r="G34" s="57" t="str">
        <f>個人申込!AG39</f>
        <v>999:99.99</v>
      </c>
      <c r="H34" t="str">
        <f>IF(個人申込!I39="","",VALUE(1))</f>
        <v/>
      </c>
    </row>
    <row r="35" spans="1:8" x14ac:dyDescent="0.15">
      <c r="A35" t="str">
        <f>IF(個人申込!G40="","",個人申込!U40)</f>
        <v/>
      </c>
      <c r="B35" s="57" t="str">
        <f>個人申込!AA40</f>
        <v/>
      </c>
      <c r="C35" s="57" t="str">
        <f>個人申込!AD40</f>
        <v/>
      </c>
      <c r="D35" s="57" t="str">
        <f>個人申込!X40</f>
        <v/>
      </c>
      <c r="E35">
        <v>0</v>
      </c>
      <c r="F35">
        <v>0</v>
      </c>
      <c r="G35" s="57" t="str">
        <f>個人申込!AG40</f>
        <v>999:99.99</v>
      </c>
      <c r="H35" t="str">
        <f>IF(個人申込!I40="","",VALUE(1))</f>
        <v/>
      </c>
    </row>
    <row r="36" spans="1:8" x14ac:dyDescent="0.15">
      <c r="A36" t="str">
        <f>IF(個人申込!G41="","",個人申込!U41)</f>
        <v/>
      </c>
      <c r="B36" s="57" t="str">
        <f>個人申込!AA41</f>
        <v/>
      </c>
      <c r="C36" s="57" t="str">
        <f>個人申込!AD41</f>
        <v/>
      </c>
      <c r="D36" s="57" t="str">
        <f>個人申込!X41</f>
        <v/>
      </c>
      <c r="E36">
        <v>0</v>
      </c>
      <c r="F36">
        <v>0</v>
      </c>
      <c r="G36" s="57" t="str">
        <f>個人申込!AG41</f>
        <v>999:99.99</v>
      </c>
      <c r="H36" t="str">
        <f>IF(個人申込!I41="","",VALUE(1))</f>
        <v/>
      </c>
    </row>
    <row r="37" spans="1:8" x14ac:dyDescent="0.15">
      <c r="A37" t="str">
        <f>IF(個人申込!G42="","",個人申込!U42)</f>
        <v/>
      </c>
      <c r="B37" s="57" t="str">
        <f>個人申込!AA42</f>
        <v/>
      </c>
      <c r="C37" s="57" t="str">
        <f>個人申込!AD42</f>
        <v/>
      </c>
      <c r="D37" s="57" t="str">
        <f>個人申込!X42</f>
        <v/>
      </c>
      <c r="E37">
        <v>0</v>
      </c>
      <c r="F37">
        <v>0</v>
      </c>
      <c r="G37" s="57" t="str">
        <f>個人申込!AG42</f>
        <v>999:99.99</v>
      </c>
      <c r="H37" t="str">
        <f>IF(個人申込!I42="","",VALUE(1))</f>
        <v/>
      </c>
    </row>
    <row r="38" spans="1:8" x14ac:dyDescent="0.15">
      <c r="A38" t="str">
        <f>IF(個人申込!G43="","",個人申込!U43)</f>
        <v/>
      </c>
      <c r="B38" s="57" t="str">
        <f>個人申込!AA43</f>
        <v/>
      </c>
      <c r="C38" s="57" t="str">
        <f>個人申込!AD43</f>
        <v/>
      </c>
      <c r="D38" s="57" t="str">
        <f>個人申込!X43</f>
        <v/>
      </c>
      <c r="E38">
        <v>0</v>
      </c>
      <c r="F38">
        <v>0</v>
      </c>
      <c r="G38" s="57" t="str">
        <f>個人申込!AG43</f>
        <v>999:99.99</v>
      </c>
      <c r="H38" t="str">
        <f>IF(個人申込!I43="","",VALUE(1))</f>
        <v/>
      </c>
    </row>
    <row r="39" spans="1:8" x14ac:dyDescent="0.15">
      <c r="A39" t="str">
        <f>IF(個人申込!G44="","",個人申込!U44)</f>
        <v/>
      </c>
      <c r="B39" s="57" t="str">
        <f>個人申込!AA44</f>
        <v/>
      </c>
      <c r="C39" s="57" t="str">
        <f>個人申込!AD44</f>
        <v/>
      </c>
      <c r="D39" s="57" t="str">
        <f>個人申込!X44</f>
        <v/>
      </c>
      <c r="E39">
        <v>0</v>
      </c>
      <c r="F39">
        <v>0</v>
      </c>
      <c r="G39" s="57" t="str">
        <f>個人申込!AG44</f>
        <v>999:99.99</v>
      </c>
      <c r="H39" t="str">
        <f>IF(個人申込!I44="","",VALUE(1))</f>
        <v/>
      </c>
    </row>
    <row r="40" spans="1:8" x14ac:dyDescent="0.15">
      <c r="A40" t="str">
        <f>IF(個人申込!G45="","",個人申込!U45)</f>
        <v/>
      </c>
      <c r="B40" s="57" t="str">
        <f>個人申込!AA45</f>
        <v/>
      </c>
      <c r="C40" s="57" t="str">
        <f>個人申込!AD45</f>
        <v/>
      </c>
      <c r="D40" s="57" t="str">
        <f>個人申込!X45</f>
        <v/>
      </c>
      <c r="E40">
        <v>0</v>
      </c>
      <c r="F40">
        <v>0</v>
      </c>
      <c r="G40" s="57" t="str">
        <f>個人申込!AG45</f>
        <v>999:99.99</v>
      </c>
      <c r="H40" t="str">
        <f>IF(個人申込!I45="","",VALUE(1))</f>
        <v/>
      </c>
    </row>
    <row r="41" spans="1:8" x14ac:dyDescent="0.15">
      <c r="A41" t="str">
        <f>IF(個人申込!G46="","",個人申込!U46)</f>
        <v/>
      </c>
      <c r="B41" s="57" t="str">
        <f>個人申込!AA46</f>
        <v/>
      </c>
      <c r="C41" s="57" t="str">
        <f>個人申込!AD46</f>
        <v/>
      </c>
      <c r="D41" s="57" t="str">
        <f>個人申込!X46</f>
        <v/>
      </c>
      <c r="E41">
        <v>0</v>
      </c>
      <c r="F41">
        <v>0</v>
      </c>
      <c r="G41" s="57" t="str">
        <f>個人申込!AG46</f>
        <v>999:99.99</v>
      </c>
      <c r="H41" t="str">
        <f>IF(個人申込!I46="","",VALUE(1))</f>
        <v/>
      </c>
    </row>
    <row r="42" spans="1:8" x14ac:dyDescent="0.15">
      <c r="A42" t="str">
        <f>IF(個人申込!G47="","",個人申込!U47)</f>
        <v/>
      </c>
      <c r="B42" s="57" t="str">
        <f>個人申込!AA47</f>
        <v/>
      </c>
      <c r="C42" s="57" t="str">
        <f>個人申込!AD47</f>
        <v/>
      </c>
      <c r="D42" s="57" t="str">
        <f>個人申込!X47</f>
        <v/>
      </c>
      <c r="E42">
        <v>0</v>
      </c>
      <c r="F42">
        <v>0</v>
      </c>
      <c r="G42" s="57" t="str">
        <f>個人申込!AG47</f>
        <v>999:99.99</v>
      </c>
      <c r="H42" t="str">
        <f>IF(個人申込!I47="","",VALUE(1))</f>
        <v/>
      </c>
    </row>
    <row r="43" spans="1:8" x14ac:dyDescent="0.15">
      <c r="A43" t="str">
        <f>IF(個人申込!G48="","",個人申込!U48)</f>
        <v/>
      </c>
      <c r="B43" s="57" t="str">
        <f>個人申込!AA48</f>
        <v/>
      </c>
      <c r="C43" s="57" t="str">
        <f>個人申込!AD48</f>
        <v/>
      </c>
      <c r="D43" s="57" t="str">
        <f>個人申込!X48</f>
        <v/>
      </c>
      <c r="E43">
        <v>0</v>
      </c>
      <c r="F43">
        <v>0</v>
      </c>
      <c r="G43" s="57" t="str">
        <f>個人申込!AG48</f>
        <v>999:99.99</v>
      </c>
      <c r="H43" t="str">
        <f>IF(個人申込!I48="","",VALUE(1))</f>
        <v/>
      </c>
    </row>
    <row r="44" spans="1:8" x14ac:dyDescent="0.15">
      <c r="A44" t="str">
        <f>IF(個人申込!G49="","",個人申込!U49)</f>
        <v/>
      </c>
      <c r="B44" s="57" t="str">
        <f>個人申込!AA49</f>
        <v/>
      </c>
      <c r="C44" s="57" t="str">
        <f>個人申込!AD49</f>
        <v/>
      </c>
      <c r="D44" s="57" t="str">
        <f>個人申込!X49</f>
        <v/>
      </c>
      <c r="E44">
        <v>0</v>
      </c>
      <c r="F44">
        <v>0</v>
      </c>
      <c r="G44" s="57" t="str">
        <f>個人申込!AG49</f>
        <v>999:99.99</v>
      </c>
      <c r="H44" t="str">
        <f>IF(個人申込!I49="","",VALUE(1))</f>
        <v/>
      </c>
    </row>
    <row r="45" spans="1:8" x14ac:dyDescent="0.15">
      <c r="A45" t="str">
        <f>IF(個人申込!G50="","",個人申込!U50)</f>
        <v/>
      </c>
      <c r="B45" s="57" t="str">
        <f>個人申込!AA50</f>
        <v/>
      </c>
      <c r="C45" s="57" t="str">
        <f>個人申込!AD50</f>
        <v/>
      </c>
      <c r="D45" s="57" t="str">
        <f>個人申込!X50</f>
        <v/>
      </c>
      <c r="E45">
        <v>0</v>
      </c>
      <c r="F45">
        <v>0</v>
      </c>
      <c r="G45" s="57" t="str">
        <f>個人申込!AG50</f>
        <v>999:99.99</v>
      </c>
      <c r="H45" t="str">
        <f>IF(個人申込!I50="","",VALUE(1))</f>
        <v/>
      </c>
    </row>
    <row r="46" spans="1:8" x14ac:dyDescent="0.15">
      <c r="A46" t="str">
        <f>IF(個人申込!G51="","",個人申込!U51)</f>
        <v/>
      </c>
      <c r="B46" s="57" t="str">
        <f>個人申込!AA51</f>
        <v/>
      </c>
      <c r="C46" s="57" t="str">
        <f>個人申込!AD51</f>
        <v/>
      </c>
      <c r="D46" s="57" t="str">
        <f>個人申込!X51</f>
        <v/>
      </c>
      <c r="E46">
        <v>0</v>
      </c>
      <c r="F46">
        <v>0</v>
      </c>
      <c r="G46" s="57" t="str">
        <f>個人申込!AG51</f>
        <v>999:99.99</v>
      </c>
      <c r="H46" t="str">
        <f>IF(個人申込!I51="","",VALUE(1))</f>
        <v/>
      </c>
    </row>
    <row r="47" spans="1:8" x14ac:dyDescent="0.15">
      <c r="A47" t="str">
        <f>IF(個人申込!G52="","",個人申込!U52)</f>
        <v/>
      </c>
      <c r="B47" s="57" t="str">
        <f>個人申込!AA52</f>
        <v/>
      </c>
      <c r="C47" s="57" t="str">
        <f>個人申込!AD52</f>
        <v/>
      </c>
      <c r="D47" s="57" t="str">
        <f>個人申込!X52</f>
        <v/>
      </c>
      <c r="E47">
        <v>0</v>
      </c>
      <c r="F47">
        <v>0</v>
      </c>
      <c r="G47" s="57" t="str">
        <f>個人申込!AG52</f>
        <v>999:99.99</v>
      </c>
      <c r="H47" t="str">
        <f>IF(個人申込!I52="","",VALUE(1))</f>
        <v/>
      </c>
    </row>
    <row r="48" spans="1:8" x14ac:dyDescent="0.15">
      <c r="A48" t="str">
        <f>IF(個人申込!G53="","",個人申込!U53)</f>
        <v/>
      </c>
      <c r="B48" s="57" t="str">
        <f>個人申込!AA53</f>
        <v/>
      </c>
      <c r="C48" s="57" t="str">
        <f>個人申込!AD53</f>
        <v/>
      </c>
      <c r="D48" s="57" t="str">
        <f>個人申込!X53</f>
        <v/>
      </c>
      <c r="E48">
        <v>0</v>
      </c>
      <c r="F48">
        <v>0</v>
      </c>
      <c r="G48" s="57" t="str">
        <f>個人申込!AG53</f>
        <v>999:99.99</v>
      </c>
      <c r="H48" t="str">
        <f>IF(個人申込!I53="","",VALUE(1))</f>
        <v/>
      </c>
    </row>
    <row r="49" spans="1:8" x14ac:dyDescent="0.15">
      <c r="A49" t="str">
        <f>IF(個人申込!G54="","",個人申込!U54)</f>
        <v/>
      </c>
      <c r="B49" s="57" t="str">
        <f>個人申込!AA54</f>
        <v/>
      </c>
      <c r="C49" s="57" t="str">
        <f>個人申込!AD54</f>
        <v/>
      </c>
      <c r="D49" s="57" t="str">
        <f>個人申込!X54</f>
        <v/>
      </c>
      <c r="E49">
        <v>0</v>
      </c>
      <c r="F49">
        <v>0</v>
      </c>
      <c r="G49" s="57" t="str">
        <f>個人申込!AG54</f>
        <v>999:99.99</v>
      </c>
      <c r="H49" t="str">
        <f>IF(個人申込!I54="","",VALUE(1))</f>
        <v/>
      </c>
    </row>
    <row r="50" spans="1:8" x14ac:dyDescent="0.15">
      <c r="A50" t="str">
        <f>IF(個人申込!G55="","",個人申込!U55)</f>
        <v/>
      </c>
      <c r="B50" s="57" t="str">
        <f>個人申込!AA55</f>
        <v/>
      </c>
      <c r="C50" s="57" t="str">
        <f>個人申込!AD55</f>
        <v/>
      </c>
      <c r="D50" s="57" t="str">
        <f>個人申込!X55</f>
        <v/>
      </c>
      <c r="E50">
        <v>0</v>
      </c>
      <c r="F50">
        <v>0</v>
      </c>
      <c r="G50" s="57" t="str">
        <f>個人申込!AG55</f>
        <v>999:99.99</v>
      </c>
      <c r="H50" t="str">
        <f>IF(個人申込!I55="","",VALUE(1))</f>
        <v/>
      </c>
    </row>
    <row r="51" spans="1:8" x14ac:dyDescent="0.15">
      <c r="A51" t="str">
        <f>IF(個人申込!G56="","",個人申込!U56)</f>
        <v/>
      </c>
      <c r="B51" s="57" t="str">
        <f>個人申込!AA56</f>
        <v/>
      </c>
      <c r="C51" s="57" t="str">
        <f>個人申込!AD56</f>
        <v/>
      </c>
      <c r="D51" s="57" t="str">
        <f>個人申込!X56</f>
        <v/>
      </c>
      <c r="E51">
        <v>0</v>
      </c>
      <c r="F51">
        <v>0</v>
      </c>
      <c r="G51" s="57" t="str">
        <f>個人申込!AG56</f>
        <v>999:99.99</v>
      </c>
      <c r="H51" t="str">
        <f>IF(個人申込!I56="","",VALUE(1))</f>
        <v/>
      </c>
    </row>
    <row r="52" spans="1:8" x14ac:dyDescent="0.15">
      <c r="A52" t="str">
        <f>IF(個人申込!G57="","",個人申込!U57)</f>
        <v/>
      </c>
      <c r="B52" s="57" t="str">
        <f>個人申込!AA57</f>
        <v/>
      </c>
      <c r="C52" s="57" t="str">
        <f>個人申込!AD57</f>
        <v/>
      </c>
      <c r="D52" s="57" t="str">
        <f>個人申込!X57</f>
        <v/>
      </c>
      <c r="E52">
        <v>0</v>
      </c>
      <c r="F52">
        <v>0</v>
      </c>
      <c r="G52" s="57" t="str">
        <f>個人申込!AG57</f>
        <v>999:99.99</v>
      </c>
      <c r="H52" t="str">
        <f>IF(個人申込!I57="","",VALUE(1))</f>
        <v/>
      </c>
    </row>
    <row r="53" spans="1:8" x14ac:dyDescent="0.15">
      <c r="A53" t="str">
        <f>IF(個人申込!G58="","",個人申込!U58)</f>
        <v/>
      </c>
      <c r="B53" s="57" t="str">
        <f>個人申込!AA58</f>
        <v/>
      </c>
      <c r="C53" s="57" t="str">
        <f>個人申込!AD58</f>
        <v/>
      </c>
      <c r="D53" s="57" t="str">
        <f>個人申込!X58</f>
        <v/>
      </c>
      <c r="E53">
        <v>0</v>
      </c>
      <c r="F53">
        <v>0</v>
      </c>
      <c r="G53" s="57" t="str">
        <f>個人申込!AG58</f>
        <v>999:99.99</v>
      </c>
      <c r="H53" t="str">
        <f>IF(個人申込!I58="","",VALUE(1))</f>
        <v/>
      </c>
    </row>
    <row r="54" spans="1:8" x14ac:dyDescent="0.15">
      <c r="A54" t="str">
        <f>IF(個人申込!G59="","",個人申込!U59)</f>
        <v/>
      </c>
      <c r="B54" s="57" t="str">
        <f>個人申込!AA59</f>
        <v/>
      </c>
      <c r="C54" s="57" t="str">
        <f>個人申込!AD59</f>
        <v/>
      </c>
      <c r="D54" s="57" t="str">
        <f>個人申込!X59</f>
        <v/>
      </c>
      <c r="E54">
        <v>0</v>
      </c>
      <c r="F54">
        <v>0</v>
      </c>
      <c r="G54" s="57" t="str">
        <f>個人申込!AG59</f>
        <v>999:99.99</v>
      </c>
      <c r="H54" t="str">
        <f>IF(個人申込!I59="","",VALUE(1))</f>
        <v/>
      </c>
    </row>
    <row r="55" spans="1:8" x14ac:dyDescent="0.15">
      <c r="A55" t="str">
        <f>IF(個人申込!G60="","",個人申込!U60)</f>
        <v/>
      </c>
      <c r="B55" s="57" t="str">
        <f>個人申込!AA60</f>
        <v/>
      </c>
      <c r="C55" s="57" t="str">
        <f>個人申込!AD60</f>
        <v/>
      </c>
      <c r="D55" s="57" t="str">
        <f>個人申込!X60</f>
        <v/>
      </c>
      <c r="E55">
        <v>0</v>
      </c>
      <c r="F55">
        <v>0</v>
      </c>
      <c r="G55" s="57" t="str">
        <f>個人申込!AG60</f>
        <v>999:99.99</v>
      </c>
      <c r="H55" t="str">
        <f>IF(個人申込!I60="","",VALUE(1))</f>
        <v/>
      </c>
    </row>
    <row r="56" spans="1:8" x14ac:dyDescent="0.15">
      <c r="A56" t="str">
        <f>IF(個人申込!G61="","",個人申込!U61)</f>
        <v/>
      </c>
      <c r="B56" s="57" t="str">
        <f>個人申込!AA61</f>
        <v/>
      </c>
      <c r="C56" s="57" t="str">
        <f>個人申込!AD61</f>
        <v/>
      </c>
      <c r="D56" s="57" t="str">
        <f>個人申込!X61</f>
        <v/>
      </c>
      <c r="E56">
        <v>0</v>
      </c>
      <c r="F56">
        <v>0</v>
      </c>
      <c r="G56" s="57" t="str">
        <f>個人申込!AG61</f>
        <v>999:99.99</v>
      </c>
      <c r="H56" t="str">
        <f>IF(個人申込!I61="","",VALUE(1))</f>
        <v/>
      </c>
    </row>
    <row r="57" spans="1:8" x14ac:dyDescent="0.15">
      <c r="A57" t="str">
        <f>IF(個人申込!G62="","",個人申込!U62)</f>
        <v/>
      </c>
      <c r="B57" s="57" t="str">
        <f>個人申込!AA62</f>
        <v/>
      </c>
      <c r="C57" s="57" t="str">
        <f>個人申込!AD62</f>
        <v/>
      </c>
      <c r="D57" s="57" t="str">
        <f>個人申込!X62</f>
        <v/>
      </c>
      <c r="E57">
        <v>0</v>
      </c>
      <c r="F57">
        <v>0</v>
      </c>
      <c r="G57" s="57" t="str">
        <f>個人申込!AG62</f>
        <v>999:99.99</v>
      </c>
      <c r="H57" t="str">
        <f>IF(個人申込!I62="","",VALUE(1))</f>
        <v/>
      </c>
    </row>
    <row r="58" spans="1:8" x14ac:dyDescent="0.15">
      <c r="A58" t="str">
        <f>IF(個人申込!G63="","",個人申込!U63)</f>
        <v/>
      </c>
      <c r="B58" s="57" t="str">
        <f>個人申込!AA63</f>
        <v/>
      </c>
      <c r="C58" s="57" t="str">
        <f>個人申込!AD63</f>
        <v/>
      </c>
      <c r="D58" s="57" t="str">
        <f>個人申込!X63</f>
        <v/>
      </c>
      <c r="E58">
        <v>0</v>
      </c>
      <c r="F58">
        <v>0</v>
      </c>
      <c r="G58" s="57" t="str">
        <f>個人申込!AG63</f>
        <v>999:99.99</v>
      </c>
      <c r="H58" t="str">
        <f>IF(個人申込!I63="","",VALUE(1))</f>
        <v/>
      </c>
    </row>
    <row r="59" spans="1:8" x14ac:dyDescent="0.15">
      <c r="A59" t="str">
        <f>IF(個人申込!G64="","",個人申込!U64)</f>
        <v/>
      </c>
      <c r="B59" s="57" t="str">
        <f>個人申込!AA64</f>
        <v/>
      </c>
      <c r="C59" s="57" t="str">
        <f>個人申込!AD64</f>
        <v/>
      </c>
      <c r="D59" s="57" t="str">
        <f>個人申込!X64</f>
        <v/>
      </c>
      <c r="E59">
        <v>0</v>
      </c>
      <c r="F59">
        <v>0</v>
      </c>
      <c r="G59" s="57" t="str">
        <f>個人申込!AG64</f>
        <v>999:99.99</v>
      </c>
      <c r="H59" t="str">
        <f>IF(個人申込!I64="","",VALUE(1))</f>
        <v/>
      </c>
    </row>
    <row r="60" spans="1:8" x14ac:dyDescent="0.15">
      <c r="A60" t="str">
        <f>IF(個人申込!G65="","",個人申込!U65)</f>
        <v/>
      </c>
      <c r="B60" s="57" t="str">
        <f>個人申込!AA65</f>
        <v/>
      </c>
      <c r="C60" s="57" t="str">
        <f>個人申込!AD65</f>
        <v/>
      </c>
      <c r="D60" s="57" t="str">
        <f>個人申込!X65</f>
        <v/>
      </c>
      <c r="E60">
        <v>0</v>
      </c>
      <c r="F60">
        <v>0</v>
      </c>
      <c r="G60" s="57" t="str">
        <f>個人申込!AG65</f>
        <v>999:99.99</v>
      </c>
      <c r="H60" t="str">
        <f>IF(個人申込!I65="","",VALUE(1))</f>
        <v/>
      </c>
    </row>
    <row r="61" spans="1:8" x14ac:dyDescent="0.15">
      <c r="A61" s="51" t="str">
        <f>IF(個人申込!G66="","",個人申込!U66)</f>
        <v/>
      </c>
      <c r="B61" s="51" t="str">
        <f>個人申込!AA66</f>
        <v/>
      </c>
      <c r="C61" s="51" t="str">
        <f>個人申込!AD66</f>
        <v/>
      </c>
      <c r="D61" s="51" t="str">
        <f>個人申込!X66</f>
        <v/>
      </c>
      <c r="E61" s="51">
        <v>0</v>
      </c>
      <c r="F61" s="51">
        <v>0</v>
      </c>
      <c r="G61" s="51" t="str">
        <f>個人申込!AG66</f>
        <v>999:99.99</v>
      </c>
      <c r="H61" t="str">
        <f>IF(個人申込!I66="","",VALUE(1))</f>
        <v/>
      </c>
    </row>
    <row r="63" spans="1:8" x14ac:dyDescent="0.15">
      <c r="A63" s="51"/>
      <c r="B63" s="51"/>
      <c r="C63" s="51"/>
      <c r="D63" s="51"/>
      <c r="E63" s="51"/>
      <c r="F63" s="51"/>
      <c r="G63" s="51"/>
    </row>
    <row r="64" spans="1:8" x14ac:dyDescent="0.15">
      <c r="A64" t="str">
        <f>IF(個人申込!G69="","",個人申込!U69)</f>
        <v/>
      </c>
      <c r="B64" s="58" t="str">
        <f>個人申込!AA69</f>
        <v/>
      </c>
      <c r="C64" s="58" t="str">
        <f>個人申込!AD69</f>
        <v/>
      </c>
      <c r="D64" s="58" t="str">
        <f>個人申込!X69</f>
        <v/>
      </c>
      <c r="E64">
        <v>0</v>
      </c>
      <c r="F64">
        <v>5</v>
      </c>
      <c r="G64" s="58" t="str">
        <f>個人申込!AG69</f>
        <v>999:99.99</v>
      </c>
      <c r="H64" t="str">
        <f>IF(個人申込!I69="","",VALUE(1))</f>
        <v/>
      </c>
    </row>
    <row r="65" spans="1:8" x14ac:dyDescent="0.15">
      <c r="A65" t="str">
        <f>IF(個人申込!G70="","",個人申込!U70)</f>
        <v/>
      </c>
      <c r="B65" s="57" t="str">
        <f>個人申込!AA70</f>
        <v/>
      </c>
      <c r="C65" s="57" t="str">
        <f>個人申込!AD70</f>
        <v/>
      </c>
      <c r="D65" s="57" t="str">
        <f>個人申込!X70</f>
        <v/>
      </c>
      <c r="E65">
        <v>0</v>
      </c>
      <c r="F65">
        <v>5</v>
      </c>
      <c r="G65" s="57" t="str">
        <f>個人申込!AG70</f>
        <v>999:99.99</v>
      </c>
      <c r="H65" t="str">
        <f>IF(個人申込!I70="","",VALUE(1))</f>
        <v/>
      </c>
    </row>
    <row r="66" spans="1:8" x14ac:dyDescent="0.15">
      <c r="A66" t="str">
        <f>IF(個人申込!G71="","",個人申込!U71)</f>
        <v/>
      </c>
      <c r="B66" s="57" t="str">
        <f>個人申込!AA71</f>
        <v/>
      </c>
      <c r="C66" s="57" t="str">
        <f>個人申込!AD71</f>
        <v/>
      </c>
      <c r="D66" s="57" t="str">
        <f>個人申込!X71</f>
        <v/>
      </c>
      <c r="E66">
        <v>0</v>
      </c>
      <c r="F66">
        <v>5</v>
      </c>
      <c r="G66" s="57" t="str">
        <f>個人申込!AG71</f>
        <v>999:99.99</v>
      </c>
      <c r="H66" t="str">
        <f>IF(個人申込!I71="","",VALUE(1))</f>
        <v/>
      </c>
    </row>
    <row r="67" spans="1:8" x14ac:dyDescent="0.15">
      <c r="A67" t="str">
        <f>IF(個人申込!G72="","",個人申込!U72)</f>
        <v/>
      </c>
      <c r="B67" s="57" t="str">
        <f>個人申込!AA72</f>
        <v/>
      </c>
      <c r="C67" s="57" t="str">
        <f>個人申込!AD72</f>
        <v/>
      </c>
      <c r="D67" s="57" t="str">
        <f>個人申込!X72</f>
        <v/>
      </c>
      <c r="E67">
        <v>0</v>
      </c>
      <c r="F67">
        <v>5</v>
      </c>
      <c r="G67" s="57" t="str">
        <f>個人申込!AG72</f>
        <v>999:99.99</v>
      </c>
      <c r="H67" t="str">
        <f>IF(個人申込!I72="","",VALUE(1))</f>
        <v/>
      </c>
    </row>
    <row r="68" spans="1:8" x14ac:dyDescent="0.15">
      <c r="A68" t="str">
        <f>IF(個人申込!G73="","",個人申込!U73)</f>
        <v/>
      </c>
      <c r="B68" s="57" t="str">
        <f>個人申込!AA73</f>
        <v/>
      </c>
      <c r="C68" s="57" t="str">
        <f>個人申込!AD73</f>
        <v/>
      </c>
      <c r="D68" s="57" t="str">
        <f>個人申込!X73</f>
        <v/>
      </c>
      <c r="E68">
        <v>0</v>
      </c>
      <c r="F68">
        <v>5</v>
      </c>
      <c r="G68" s="57" t="str">
        <f>個人申込!AG73</f>
        <v>999:99.99</v>
      </c>
      <c r="H68" t="str">
        <f>IF(個人申込!I73="","",VALUE(1))</f>
        <v/>
      </c>
    </row>
    <row r="69" spans="1:8" x14ac:dyDescent="0.15">
      <c r="A69" t="str">
        <f>IF(個人申込!G74="","",個人申込!U74)</f>
        <v/>
      </c>
      <c r="B69" s="57" t="str">
        <f>個人申込!AA74</f>
        <v/>
      </c>
      <c r="C69" s="57" t="str">
        <f>個人申込!AD74</f>
        <v/>
      </c>
      <c r="D69" s="57" t="str">
        <f>個人申込!X74</f>
        <v/>
      </c>
      <c r="E69">
        <v>0</v>
      </c>
      <c r="F69">
        <v>5</v>
      </c>
      <c r="G69" s="57" t="str">
        <f>個人申込!AG74</f>
        <v>999:99.99</v>
      </c>
      <c r="H69" t="str">
        <f>IF(個人申込!I74="","",VALUE(1))</f>
        <v/>
      </c>
    </row>
    <row r="70" spans="1:8" x14ac:dyDescent="0.15">
      <c r="A70" t="str">
        <f>IF(個人申込!G75="","",個人申込!U75)</f>
        <v/>
      </c>
      <c r="B70" s="57" t="str">
        <f>個人申込!AA75</f>
        <v/>
      </c>
      <c r="C70" s="57" t="str">
        <f>個人申込!AD75</f>
        <v/>
      </c>
      <c r="D70" s="57" t="str">
        <f>個人申込!X75</f>
        <v/>
      </c>
      <c r="E70">
        <v>0</v>
      </c>
      <c r="F70">
        <v>5</v>
      </c>
      <c r="G70" s="57" t="str">
        <f>個人申込!AG75</f>
        <v>999:99.99</v>
      </c>
      <c r="H70" t="str">
        <f>IF(個人申込!I75="","",VALUE(1))</f>
        <v/>
      </c>
    </row>
    <row r="71" spans="1:8" x14ac:dyDescent="0.15">
      <c r="A71" t="str">
        <f>IF(個人申込!G76="","",個人申込!U76)</f>
        <v/>
      </c>
      <c r="B71" s="57" t="str">
        <f>個人申込!AA76</f>
        <v/>
      </c>
      <c r="C71" s="57" t="str">
        <f>個人申込!AD76</f>
        <v/>
      </c>
      <c r="D71" s="57" t="str">
        <f>個人申込!X76</f>
        <v/>
      </c>
      <c r="E71">
        <v>0</v>
      </c>
      <c r="F71">
        <v>5</v>
      </c>
      <c r="G71" s="57" t="str">
        <f>個人申込!AG76</f>
        <v>999:99.99</v>
      </c>
      <c r="H71" t="str">
        <f>IF(個人申込!I76="","",VALUE(1))</f>
        <v/>
      </c>
    </row>
    <row r="72" spans="1:8" x14ac:dyDescent="0.15">
      <c r="A72" t="str">
        <f>IF(個人申込!G77="","",個人申込!U77)</f>
        <v/>
      </c>
      <c r="B72" s="57" t="str">
        <f>個人申込!AA77</f>
        <v/>
      </c>
      <c r="C72" s="57" t="str">
        <f>個人申込!AD77</f>
        <v/>
      </c>
      <c r="D72" s="57" t="str">
        <f>個人申込!X77</f>
        <v/>
      </c>
      <c r="E72">
        <v>0</v>
      </c>
      <c r="F72">
        <v>5</v>
      </c>
      <c r="G72" s="57" t="str">
        <f>個人申込!AG77</f>
        <v>999:99.99</v>
      </c>
      <c r="H72" t="str">
        <f>IF(個人申込!I77="","",VALUE(1))</f>
        <v/>
      </c>
    </row>
    <row r="73" spans="1:8" x14ac:dyDescent="0.15">
      <c r="A73" t="str">
        <f>IF(個人申込!G78="","",個人申込!U78)</f>
        <v/>
      </c>
      <c r="B73" s="57" t="str">
        <f>個人申込!AA78</f>
        <v/>
      </c>
      <c r="C73" s="57" t="str">
        <f>個人申込!AD78</f>
        <v/>
      </c>
      <c r="D73" s="57" t="str">
        <f>個人申込!X78</f>
        <v/>
      </c>
      <c r="E73">
        <v>0</v>
      </c>
      <c r="F73">
        <v>5</v>
      </c>
      <c r="G73" s="57" t="str">
        <f>個人申込!AG78</f>
        <v>999:99.99</v>
      </c>
      <c r="H73" t="str">
        <f>IF(個人申込!I78="","",VALUE(1))</f>
        <v/>
      </c>
    </row>
    <row r="74" spans="1:8" x14ac:dyDescent="0.15">
      <c r="A74" t="str">
        <f>IF(個人申込!G79="","",個人申込!U79)</f>
        <v/>
      </c>
      <c r="B74" s="57" t="str">
        <f>個人申込!AA79</f>
        <v/>
      </c>
      <c r="C74" s="57" t="str">
        <f>個人申込!AD79</f>
        <v/>
      </c>
      <c r="D74" s="57" t="str">
        <f>個人申込!X79</f>
        <v/>
      </c>
      <c r="E74">
        <v>0</v>
      </c>
      <c r="F74">
        <v>5</v>
      </c>
      <c r="G74" s="57" t="str">
        <f>個人申込!AG79</f>
        <v>999:99.99</v>
      </c>
      <c r="H74" t="str">
        <f>IF(個人申込!I79="","",VALUE(1))</f>
        <v/>
      </c>
    </row>
    <row r="75" spans="1:8" x14ac:dyDescent="0.15">
      <c r="A75" t="str">
        <f>IF(個人申込!G80="","",個人申込!U80)</f>
        <v/>
      </c>
      <c r="B75" s="57" t="str">
        <f>個人申込!AA80</f>
        <v/>
      </c>
      <c r="C75" s="57" t="str">
        <f>個人申込!AD80</f>
        <v/>
      </c>
      <c r="D75" s="57" t="str">
        <f>個人申込!X80</f>
        <v/>
      </c>
      <c r="E75">
        <v>0</v>
      </c>
      <c r="F75">
        <v>5</v>
      </c>
      <c r="G75" s="57" t="str">
        <f>個人申込!AG80</f>
        <v>999:99.99</v>
      </c>
      <c r="H75" t="str">
        <f>IF(個人申込!I80="","",VALUE(1))</f>
        <v/>
      </c>
    </row>
    <row r="76" spans="1:8" x14ac:dyDescent="0.15">
      <c r="A76" t="str">
        <f>IF(個人申込!G81="","",個人申込!U81)</f>
        <v/>
      </c>
      <c r="B76" s="57" t="str">
        <f>個人申込!AA81</f>
        <v/>
      </c>
      <c r="C76" s="57" t="str">
        <f>個人申込!AD81</f>
        <v/>
      </c>
      <c r="D76" s="57" t="str">
        <f>個人申込!X81</f>
        <v/>
      </c>
      <c r="E76">
        <v>0</v>
      </c>
      <c r="F76">
        <v>5</v>
      </c>
      <c r="G76" s="57" t="str">
        <f>個人申込!AG81</f>
        <v>999:99.99</v>
      </c>
      <c r="H76" t="str">
        <f>IF(個人申込!I81="","",VALUE(1))</f>
        <v/>
      </c>
    </row>
    <row r="77" spans="1:8" x14ac:dyDescent="0.15">
      <c r="A77" t="str">
        <f>IF(個人申込!G82="","",個人申込!U82)</f>
        <v/>
      </c>
      <c r="B77" s="57" t="str">
        <f>個人申込!AA82</f>
        <v/>
      </c>
      <c r="C77" s="57" t="str">
        <f>個人申込!AD82</f>
        <v/>
      </c>
      <c r="D77" s="57" t="str">
        <f>個人申込!X82</f>
        <v/>
      </c>
      <c r="E77">
        <v>0</v>
      </c>
      <c r="F77">
        <v>5</v>
      </c>
      <c r="G77" s="57" t="str">
        <f>個人申込!AG82</f>
        <v>999:99.99</v>
      </c>
      <c r="H77" t="str">
        <f>IF(個人申込!I82="","",VALUE(1))</f>
        <v/>
      </c>
    </row>
    <row r="78" spans="1:8" x14ac:dyDescent="0.15">
      <c r="A78" t="str">
        <f>IF(個人申込!G83="","",個人申込!U83)</f>
        <v/>
      </c>
      <c r="B78" s="57" t="str">
        <f>個人申込!AA83</f>
        <v/>
      </c>
      <c r="C78" s="57" t="str">
        <f>個人申込!AD83</f>
        <v/>
      </c>
      <c r="D78" s="57" t="str">
        <f>個人申込!X83</f>
        <v/>
      </c>
      <c r="E78">
        <v>0</v>
      </c>
      <c r="F78">
        <v>5</v>
      </c>
      <c r="G78" s="57" t="str">
        <f>個人申込!AG83</f>
        <v>999:99.99</v>
      </c>
      <c r="H78" t="str">
        <f>IF(個人申込!I83="","",VALUE(1))</f>
        <v/>
      </c>
    </row>
    <row r="79" spans="1:8" x14ac:dyDescent="0.15">
      <c r="A79" t="str">
        <f>IF(個人申込!G84="","",個人申込!U84)</f>
        <v/>
      </c>
      <c r="B79" s="57" t="str">
        <f>個人申込!AA84</f>
        <v/>
      </c>
      <c r="C79" s="57" t="str">
        <f>個人申込!AD84</f>
        <v/>
      </c>
      <c r="D79" s="57" t="str">
        <f>個人申込!X84</f>
        <v/>
      </c>
      <c r="E79">
        <v>0</v>
      </c>
      <c r="F79">
        <v>5</v>
      </c>
      <c r="G79" s="57" t="str">
        <f>個人申込!AG84</f>
        <v>999:99.99</v>
      </c>
      <c r="H79" t="str">
        <f>IF(個人申込!I84="","",VALUE(1))</f>
        <v/>
      </c>
    </row>
    <row r="80" spans="1:8" x14ac:dyDescent="0.15">
      <c r="A80" t="str">
        <f>IF(個人申込!G85="","",個人申込!U85)</f>
        <v/>
      </c>
      <c r="B80" s="57" t="str">
        <f>個人申込!AA85</f>
        <v/>
      </c>
      <c r="C80" s="57" t="str">
        <f>個人申込!AD85</f>
        <v/>
      </c>
      <c r="D80" s="57" t="str">
        <f>個人申込!X85</f>
        <v/>
      </c>
      <c r="E80">
        <v>0</v>
      </c>
      <c r="F80">
        <v>5</v>
      </c>
      <c r="G80" s="57" t="str">
        <f>個人申込!AG85</f>
        <v>999:99.99</v>
      </c>
      <c r="H80" t="str">
        <f>IF(個人申込!I85="","",VALUE(1))</f>
        <v/>
      </c>
    </row>
    <row r="81" spans="1:8" x14ac:dyDescent="0.15">
      <c r="A81" t="str">
        <f>IF(個人申込!G86="","",個人申込!U86)</f>
        <v/>
      </c>
      <c r="B81" s="57" t="str">
        <f>個人申込!AA86</f>
        <v/>
      </c>
      <c r="C81" s="57" t="str">
        <f>個人申込!AD86</f>
        <v/>
      </c>
      <c r="D81" s="57" t="str">
        <f>個人申込!X86</f>
        <v/>
      </c>
      <c r="E81">
        <v>0</v>
      </c>
      <c r="F81">
        <v>5</v>
      </c>
      <c r="G81" s="57" t="str">
        <f>個人申込!AG86</f>
        <v>999:99.99</v>
      </c>
      <c r="H81" t="str">
        <f>IF(個人申込!I86="","",VALUE(1))</f>
        <v/>
      </c>
    </row>
    <row r="82" spans="1:8" x14ac:dyDescent="0.15">
      <c r="A82" t="str">
        <f>IF(個人申込!G87="","",個人申込!U87)</f>
        <v/>
      </c>
      <c r="B82" s="57" t="str">
        <f>個人申込!AA87</f>
        <v/>
      </c>
      <c r="C82" s="57" t="str">
        <f>個人申込!AD87</f>
        <v/>
      </c>
      <c r="D82" s="57" t="str">
        <f>個人申込!X87</f>
        <v/>
      </c>
      <c r="E82">
        <v>0</v>
      </c>
      <c r="F82">
        <v>5</v>
      </c>
      <c r="G82" s="57" t="str">
        <f>個人申込!AG87</f>
        <v>999:99.99</v>
      </c>
      <c r="H82" t="str">
        <f>IF(個人申込!I87="","",VALUE(1))</f>
        <v/>
      </c>
    </row>
    <row r="83" spans="1:8" x14ac:dyDescent="0.15">
      <c r="A83" t="str">
        <f>IF(個人申込!G88="","",個人申込!U88)</f>
        <v/>
      </c>
      <c r="B83" s="57" t="str">
        <f>個人申込!AA88</f>
        <v/>
      </c>
      <c r="C83" s="57" t="str">
        <f>個人申込!AD88</f>
        <v/>
      </c>
      <c r="D83" s="57" t="str">
        <f>個人申込!X88</f>
        <v/>
      </c>
      <c r="E83">
        <v>0</v>
      </c>
      <c r="F83">
        <v>5</v>
      </c>
      <c r="G83" s="57" t="str">
        <f>個人申込!AG88</f>
        <v>999:99.99</v>
      </c>
      <c r="H83" t="str">
        <f>IF(個人申込!I88="","",VALUE(1))</f>
        <v/>
      </c>
    </row>
    <row r="84" spans="1:8" x14ac:dyDescent="0.15">
      <c r="A84" t="str">
        <f>IF(個人申込!G89="","",個人申込!U89)</f>
        <v/>
      </c>
      <c r="B84" s="57" t="str">
        <f>個人申込!AA89</f>
        <v/>
      </c>
      <c r="C84" s="57" t="str">
        <f>個人申込!AD89</f>
        <v/>
      </c>
      <c r="D84" s="57" t="str">
        <f>個人申込!X89</f>
        <v/>
      </c>
      <c r="E84">
        <v>0</v>
      </c>
      <c r="F84">
        <v>5</v>
      </c>
      <c r="G84" s="57" t="str">
        <f>個人申込!AG89</f>
        <v>999:99.99</v>
      </c>
      <c r="H84" t="str">
        <f>IF(個人申込!I89="","",VALUE(1))</f>
        <v/>
      </c>
    </row>
    <row r="85" spans="1:8" x14ac:dyDescent="0.15">
      <c r="A85" t="str">
        <f>IF(個人申込!G90="","",個人申込!U90)</f>
        <v/>
      </c>
      <c r="B85" s="57" t="str">
        <f>個人申込!AA90</f>
        <v/>
      </c>
      <c r="C85" s="57" t="str">
        <f>個人申込!AD90</f>
        <v/>
      </c>
      <c r="D85" s="57" t="str">
        <f>個人申込!X90</f>
        <v/>
      </c>
      <c r="E85">
        <v>0</v>
      </c>
      <c r="F85">
        <v>5</v>
      </c>
      <c r="G85" s="57" t="str">
        <f>個人申込!AG90</f>
        <v>999:99.99</v>
      </c>
      <c r="H85" t="str">
        <f>IF(個人申込!I90="","",VALUE(1))</f>
        <v/>
      </c>
    </row>
    <row r="86" spans="1:8" x14ac:dyDescent="0.15">
      <c r="A86" t="str">
        <f>IF(個人申込!G91="","",個人申込!U91)</f>
        <v/>
      </c>
      <c r="B86" s="57" t="str">
        <f>個人申込!AA91</f>
        <v/>
      </c>
      <c r="C86" s="57" t="str">
        <f>個人申込!AD91</f>
        <v/>
      </c>
      <c r="D86" s="57" t="str">
        <f>個人申込!X91</f>
        <v/>
      </c>
      <c r="E86">
        <v>0</v>
      </c>
      <c r="F86">
        <v>5</v>
      </c>
      <c r="G86" s="57" t="str">
        <f>個人申込!AG91</f>
        <v>999:99.99</v>
      </c>
      <c r="H86" t="str">
        <f>IF(個人申込!I91="","",VALUE(1))</f>
        <v/>
      </c>
    </row>
    <row r="87" spans="1:8" x14ac:dyDescent="0.15">
      <c r="A87" t="str">
        <f>IF(個人申込!G92="","",個人申込!U92)</f>
        <v/>
      </c>
      <c r="B87" s="57" t="str">
        <f>個人申込!AA92</f>
        <v/>
      </c>
      <c r="C87" s="57" t="str">
        <f>個人申込!AD92</f>
        <v/>
      </c>
      <c r="D87" s="57" t="str">
        <f>個人申込!X92</f>
        <v/>
      </c>
      <c r="E87">
        <v>0</v>
      </c>
      <c r="F87">
        <v>5</v>
      </c>
      <c r="G87" s="57" t="str">
        <f>個人申込!AG92</f>
        <v>999:99.99</v>
      </c>
      <c r="H87" t="str">
        <f>IF(個人申込!I92="","",VALUE(1))</f>
        <v/>
      </c>
    </row>
    <row r="88" spans="1:8" x14ac:dyDescent="0.15">
      <c r="A88" t="str">
        <f>IF(個人申込!G93="","",個人申込!U93)</f>
        <v/>
      </c>
      <c r="B88" s="57" t="str">
        <f>個人申込!AA93</f>
        <v/>
      </c>
      <c r="C88" s="57" t="str">
        <f>個人申込!AD93</f>
        <v/>
      </c>
      <c r="D88" s="57" t="str">
        <f>個人申込!X93</f>
        <v/>
      </c>
      <c r="E88">
        <v>0</v>
      </c>
      <c r="F88">
        <v>5</v>
      </c>
      <c r="G88" s="57" t="str">
        <f>個人申込!AG93</f>
        <v>999:99.99</v>
      </c>
      <c r="H88" t="str">
        <f>IF(個人申込!I93="","",VALUE(1))</f>
        <v/>
      </c>
    </row>
    <row r="89" spans="1:8" x14ac:dyDescent="0.15">
      <c r="A89" t="str">
        <f>IF(個人申込!G94="","",個人申込!U94)</f>
        <v/>
      </c>
      <c r="B89" s="57" t="str">
        <f>個人申込!AA94</f>
        <v/>
      </c>
      <c r="C89" s="57" t="str">
        <f>個人申込!AD94</f>
        <v/>
      </c>
      <c r="D89" s="57" t="str">
        <f>個人申込!X94</f>
        <v/>
      </c>
      <c r="E89">
        <v>0</v>
      </c>
      <c r="F89">
        <v>5</v>
      </c>
      <c r="G89" s="57" t="str">
        <f>個人申込!AG94</f>
        <v>999:99.99</v>
      </c>
      <c r="H89" t="str">
        <f>IF(個人申込!I94="","",VALUE(1))</f>
        <v/>
      </c>
    </row>
    <row r="90" spans="1:8" x14ac:dyDescent="0.15">
      <c r="A90" t="str">
        <f>IF(個人申込!G95="","",個人申込!U95)</f>
        <v/>
      </c>
      <c r="B90" s="57" t="str">
        <f>個人申込!AA95</f>
        <v/>
      </c>
      <c r="C90" s="57" t="str">
        <f>個人申込!AD95</f>
        <v/>
      </c>
      <c r="D90" s="57" t="str">
        <f>個人申込!X95</f>
        <v/>
      </c>
      <c r="E90">
        <v>0</v>
      </c>
      <c r="F90">
        <v>5</v>
      </c>
      <c r="G90" s="57" t="str">
        <f>個人申込!AG95</f>
        <v>999:99.99</v>
      </c>
      <c r="H90" t="str">
        <f>IF(個人申込!I95="","",VALUE(1))</f>
        <v/>
      </c>
    </row>
    <row r="91" spans="1:8" x14ac:dyDescent="0.15">
      <c r="A91" t="str">
        <f>IF(個人申込!G96="","",個人申込!U96)</f>
        <v/>
      </c>
      <c r="B91" s="57" t="str">
        <f>個人申込!AA96</f>
        <v/>
      </c>
      <c r="C91" s="57" t="str">
        <f>個人申込!AD96</f>
        <v/>
      </c>
      <c r="D91" s="57" t="str">
        <f>個人申込!X96</f>
        <v/>
      </c>
      <c r="E91">
        <v>0</v>
      </c>
      <c r="F91">
        <v>5</v>
      </c>
      <c r="G91" s="57" t="str">
        <f>個人申込!AG96</f>
        <v>999:99.99</v>
      </c>
      <c r="H91" t="str">
        <f>IF(個人申込!I96="","",VALUE(1))</f>
        <v/>
      </c>
    </row>
    <row r="92" spans="1:8" x14ac:dyDescent="0.15">
      <c r="A92" t="str">
        <f>IF(個人申込!G97="","",個人申込!U97)</f>
        <v/>
      </c>
      <c r="B92" s="57" t="str">
        <f>個人申込!AA97</f>
        <v/>
      </c>
      <c r="C92" s="57" t="str">
        <f>個人申込!AD97</f>
        <v/>
      </c>
      <c r="D92" s="57" t="str">
        <f>個人申込!X97</f>
        <v/>
      </c>
      <c r="E92">
        <v>0</v>
      </c>
      <c r="F92">
        <v>5</v>
      </c>
      <c r="G92" s="57" t="str">
        <f>個人申込!AG97</f>
        <v>999:99.99</v>
      </c>
      <c r="H92" t="str">
        <f>IF(個人申込!I97="","",VALUE(1))</f>
        <v/>
      </c>
    </row>
    <row r="93" spans="1:8" x14ac:dyDescent="0.15">
      <c r="A93" t="str">
        <f>IF(個人申込!G98="","",個人申込!U98)</f>
        <v/>
      </c>
      <c r="B93" s="57" t="str">
        <f>個人申込!AA98</f>
        <v/>
      </c>
      <c r="C93" s="57" t="str">
        <f>個人申込!AD98</f>
        <v/>
      </c>
      <c r="D93" s="57" t="str">
        <f>個人申込!X98</f>
        <v/>
      </c>
      <c r="E93">
        <v>0</v>
      </c>
      <c r="F93">
        <v>5</v>
      </c>
      <c r="G93" s="57" t="str">
        <f>個人申込!AG98</f>
        <v>999:99.99</v>
      </c>
      <c r="H93" t="str">
        <f>IF(個人申込!I98="","",VALUE(1))</f>
        <v/>
      </c>
    </row>
    <row r="94" spans="1:8" x14ac:dyDescent="0.15">
      <c r="A94" t="str">
        <f>IF(個人申込!G99="","",個人申込!U99)</f>
        <v/>
      </c>
      <c r="B94" s="57" t="str">
        <f>個人申込!AA99</f>
        <v/>
      </c>
      <c r="C94" s="57" t="str">
        <f>個人申込!AD99</f>
        <v/>
      </c>
      <c r="D94" s="57" t="str">
        <f>個人申込!X99</f>
        <v/>
      </c>
      <c r="E94">
        <v>0</v>
      </c>
      <c r="F94">
        <v>5</v>
      </c>
      <c r="G94" s="57" t="str">
        <f>個人申込!AG99</f>
        <v>999:99.99</v>
      </c>
      <c r="H94" t="str">
        <f>IF(個人申込!I99="","",VALUE(1))</f>
        <v/>
      </c>
    </row>
    <row r="95" spans="1:8" x14ac:dyDescent="0.15">
      <c r="A95" t="str">
        <f>IF(個人申込!G100="","",個人申込!U100)</f>
        <v/>
      </c>
      <c r="B95" s="57" t="str">
        <f>個人申込!AA100</f>
        <v/>
      </c>
      <c r="C95" s="57" t="str">
        <f>個人申込!AD100</f>
        <v/>
      </c>
      <c r="D95" s="57" t="str">
        <f>個人申込!X100</f>
        <v/>
      </c>
      <c r="E95">
        <v>0</v>
      </c>
      <c r="F95">
        <v>5</v>
      </c>
      <c r="G95" s="57" t="str">
        <f>個人申込!AG100</f>
        <v>999:99.99</v>
      </c>
      <c r="H95" t="str">
        <f>IF(個人申込!I100="","",VALUE(1))</f>
        <v/>
      </c>
    </row>
    <row r="96" spans="1:8" x14ac:dyDescent="0.15">
      <c r="A96" t="str">
        <f>IF(個人申込!G101="","",個人申込!U101)</f>
        <v/>
      </c>
      <c r="B96" s="57" t="str">
        <f>個人申込!AA101</f>
        <v/>
      </c>
      <c r="C96" s="57" t="str">
        <f>個人申込!AD101</f>
        <v/>
      </c>
      <c r="D96" s="57" t="str">
        <f>個人申込!X101</f>
        <v/>
      </c>
      <c r="E96">
        <v>0</v>
      </c>
      <c r="F96">
        <v>5</v>
      </c>
      <c r="G96" s="57" t="str">
        <f>個人申込!AG101</f>
        <v>999:99.99</v>
      </c>
      <c r="H96" t="str">
        <f>IF(個人申込!I101="","",VALUE(1))</f>
        <v/>
      </c>
    </row>
    <row r="97" spans="1:8" x14ac:dyDescent="0.15">
      <c r="A97" t="str">
        <f>IF(個人申込!G102="","",個人申込!U102)</f>
        <v/>
      </c>
      <c r="B97" s="57" t="str">
        <f>個人申込!AA102</f>
        <v/>
      </c>
      <c r="C97" s="57" t="str">
        <f>個人申込!AD102</f>
        <v/>
      </c>
      <c r="D97" s="57" t="str">
        <f>個人申込!X102</f>
        <v/>
      </c>
      <c r="E97">
        <v>0</v>
      </c>
      <c r="F97">
        <v>5</v>
      </c>
      <c r="G97" s="57" t="str">
        <f>個人申込!AG102</f>
        <v>999:99.99</v>
      </c>
      <c r="H97" t="str">
        <f>IF(個人申込!I102="","",VALUE(1))</f>
        <v/>
      </c>
    </row>
    <row r="98" spans="1:8" x14ac:dyDescent="0.15">
      <c r="A98" t="str">
        <f>IF(個人申込!G103="","",個人申込!U103)</f>
        <v/>
      </c>
      <c r="B98" s="57" t="str">
        <f>個人申込!AA103</f>
        <v/>
      </c>
      <c r="C98" s="57" t="str">
        <f>個人申込!AD103</f>
        <v/>
      </c>
      <c r="D98" s="57" t="str">
        <f>個人申込!X103</f>
        <v/>
      </c>
      <c r="E98">
        <v>0</v>
      </c>
      <c r="F98">
        <v>5</v>
      </c>
      <c r="G98" s="57" t="str">
        <f>個人申込!AG103</f>
        <v>999:99.99</v>
      </c>
      <c r="H98" t="str">
        <f>IF(個人申込!I103="","",VALUE(1))</f>
        <v/>
      </c>
    </row>
    <row r="99" spans="1:8" x14ac:dyDescent="0.15">
      <c r="A99" t="str">
        <f>IF(個人申込!G104="","",個人申込!U104)</f>
        <v/>
      </c>
      <c r="B99" s="57" t="str">
        <f>個人申込!AA104</f>
        <v/>
      </c>
      <c r="C99" s="57" t="str">
        <f>個人申込!AD104</f>
        <v/>
      </c>
      <c r="D99" s="57" t="str">
        <f>個人申込!X104</f>
        <v/>
      </c>
      <c r="E99">
        <v>0</v>
      </c>
      <c r="F99">
        <v>5</v>
      </c>
      <c r="G99" s="57" t="str">
        <f>個人申込!AG104</f>
        <v>999:99.99</v>
      </c>
      <c r="H99" t="str">
        <f>IF(個人申込!I104="","",VALUE(1))</f>
        <v/>
      </c>
    </row>
    <row r="100" spans="1:8" x14ac:dyDescent="0.15">
      <c r="A100" t="str">
        <f>IF(個人申込!G105="","",個人申込!U105)</f>
        <v/>
      </c>
      <c r="B100" s="57" t="str">
        <f>個人申込!AA105</f>
        <v/>
      </c>
      <c r="C100" s="57" t="str">
        <f>個人申込!AD105</f>
        <v/>
      </c>
      <c r="D100" s="57" t="str">
        <f>個人申込!X105</f>
        <v/>
      </c>
      <c r="E100">
        <v>0</v>
      </c>
      <c r="F100">
        <v>5</v>
      </c>
      <c r="G100" s="57" t="str">
        <f>個人申込!AG105</f>
        <v>999:99.99</v>
      </c>
      <c r="H100" t="str">
        <f>IF(個人申込!I105="","",VALUE(1))</f>
        <v/>
      </c>
    </row>
    <row r="101" spans="1:8" x14ac:dyDescent="0.15">
      <c r="A101" t="str">
        <f>IF(個人申込!G106="","",個人申込!U106)</f>
        <v/>
      </c>
      <c r="B101" s="57" t="str">
        <f>個人申込!AA106</f>
        <v/>
      </c>
      <c r="C101" s="57" t="str">
        <f>個人申込!AD106</f>
        <v/>
      </c>
      <c r="D101" s="57" t="str">
        <f>個人申込!X106</f>
        <v/>
      </c>
      <c r="E101">
        <v>0</v>
      </c>
      <c r="F101">
        <v>5</v>
      </c>
      <c r="G101" s="57" t="str">
        <f>個人申込!AG106</f>
        <v>999:99.99</v>
      </c>
      <c r="H101" t="str">
        <f>IF(個人申込!I106="","",VALUE(1))</f>
        <v/>
      </c>
    </row>
    <row r="102" spans="1:8" x14ac:dyDescent="0.15">
      <c r="A102" t="str">
        <f>IF(個人申込!G107="","",個人申込!U107)</f>
        <v/>
      </c>
      <c r="B102" s="57" t="str">
        <f>個人申込!AA107</f>
        <v/>
      </c>
      <c r="C102" s="57" t="str">
        <f>個人申込!AD107</f>
        <v/>
      </c>
      <c r="D102" s="57" t="str">
        <f>個人申込!X107</f>
        <v/>
      </c>
      <c r="E102">
        <v>0</v>
      </c>
      <c r="F102">
        <v>5</v>
      </c>
      <c r="G102" s="57" t="str">
        <f>個人申込!AG107</f>
        <v>999:99.99</v>
      </c>
      <c r="H102" t="str">
        <f>IF(個人申込!I107="","",VALUE(1))</f>
        <v/>
      </c>
    </row>
    <row r="103" spans="1:8" x14ac:dyDescent="0.15">
      <c r="A103" t="str">
        <f>IF(個人申込!G108="","",個人申込!U108)</f>
        <v/>
      </c>
      <c r="B103" s="57" t="str">
        <f>個人申込!AA108</f>
        <v/>
      </c>
      <c r="C103" s="57" t="str">
        <f>個人申込!AD108</f>
        <v/>
      </c>
      <c r="D103" s="57" t="str">
        <f>個人申込!X108</f>
        <v/>
      </c>
      <c r="E103">
        <v>0</v>
      </c>
      <c r="F103">
        <v>5</v>
      </c>
      <c r="G103" s="57" t="str">
        <f>個人申込!AG108</f>
        <v>999:99.99</v>
      </c>
      <c r="H103" t="str">
        <f>IF(個人申込!I108="","",VALUE(1))</f>
        <v/>
      </c>
    </row>
    <row r="104" spans="1:8" x14ac:dyDescent="0.15">
      <c r="A104" t="str">
        <f>IF(個人申込!G109="","",個人申込!U109)</f>
        <v/>
      </c>
      <c r="B104" s="57" t="str">
        <f>個人申込!AA109</f>
        <v/>
      </c>
      <c r="C104" s="57" t="str">
        <f>個人申込!AD109</f>
        <v/>
      </c>
      <c r="D104" s="57" t="str">
        <f>個人申込!X109</f>
        <v/>
      </c>
      <c r="E104">
        <v>0</v>
      </c>
      <c r="F104">
        <v>5</v>
      </c>
      <c r="G104" s="57" t="str">
        <f>個人申込!AG109</f>
        <v>999:99.99</v>
      </c>
      <c r="H104" t="str">
        <f>IF(個人申込!I109="","",VALUE(1))</f>
        <v/>
      </c>
    </row>
    <row r="105" spans="1:8" x14ac:dyDescent="0.15">
      <c r="A105" t="str">
        <f>IF(個人申込!G110="","",個人申込!U110)</f>
        <v/>
      </c>
      <c r="B105" s="57" t="str">
        <f>個人申込!AA110</f>
        <v/>
      </c>
      <c r="C105" s="57" t="str">
        <f>個人申込!AD110</f>
        <v/>
      </c>
      <c r="D105" s="57" t="str">
        <f>個人申込!X110</f>
        <v/>
      </c>
      <c r="E105">
        <v>0</v>
      </c>
      <c r="F105">
        <v>5</v>
      </c>
      <c r="G105" s="57" t="str">
        <f>個人申込!AG110</f>
        <v>999:99.99</v>
      </c>
      <c r="H105" t="str">
        <f>IF(個人申込!I110="","",VALUE(1))</f>
        <v/>
      </c>
    </row>
    <row r="106" spans="1:8" x14ac:dyDescent="0.15">
      <c r="A106" t="str">
        <f>IF(個人申込!G111="","",個人申込!U111)</f>
        <v/>
      </c>
      <c r="B106" s="57" t="str">
        <f>個人申込!AA111</f>
        <v/>
      </c>
      <c r="C106" s="57" t="str">
        <f>個人申込!AD111</f>
        <v/>
      </c>
      <c r="D106" s="57" t="str">
        <f>個人申込!X111</f>
        <v/>
      </c>
      <c r="E106">
        <v>0</v>
      </c>
      <c r="F106">
        <v>5</v>
      </c>
      <c r="G106" s="57" t="str">
        <f>個人申込!AG111</f>
        <v>999:99.99</v>
      </c>
      <c r="H106" t="str">
        <f>IF(個人申込!I111="","",VALUE(1))</f>
        <v/>
      </c>
    </row>
    <row r="107" spans="1:8" x14ac:dyDescent="0.15">
      <c r="A107" t="str">
        <f>IF(個人申込!G112="","",個人申込!U112)</f>
        <v/>
      </c>
      <c r="B107" s="57" t="str">
        <f>個人申込!AA112</f>
        <v/>
      </c>
      <c r="C107" s="57" t="str">
        <f>個人申込!AD112</f>
        <v/>
      </c>
      <c r="D107" s="57" t="str">
        <f>個人申込!X112</f>
        <v/>
      </c>
      <c r="E107">
        <v>0</v>
      </c>
      <c r="F107">
        <v>5</v>
      </c>
      <c r="G107" s="57" t="str">
        <f>個人申込!AG112</f>
        <v>999:99.99</v>
      </c>
      <c r="H107" t="str">
        <f>IF(個人申込!I112="","",VALUE(1))</f>
        <v/>
      </c>
    </row>
    <row r="108" spans="1:8" x14ac:dyDescent="0.15">
      <c r="A108" t="str">
        <f>IF(個人申込!G113="","",個人申込!U113)</f>
        <v/>
      </c>
      <c r="B108" s="57" t="str">
        <f>個人申込!AA113</f>
        <v/>
      </c>
      <c r="C108" s="57" t="str">
        <f>個人申込!AD113</f>
        <v/>
      </c>
      <c r="D108" s="57" t="str">
        <f>個人申込!X113</f>
        <v/>
      </c>
      <c r="E108">
        <v>0</v>
      </c>
      <c r="F108">
        <v>5</v>
      </c>
      <c r="G108" s="57" t="str">
        <f>個人申込!AG113</f>
        <v>999:99.99</v>
      </c>
      <c r="H108" t="str">
        <f>IF(個人申込!I113="","",VALUE(1))</f>
        <v/>
      </c>
    </row>
    <row r="109" spans="1:8" x14ac:dyDescent="0.15">
      <c r="A109" t="str">
        <f>IF(個人申込!G114="","",個人申込!U114)</f>
        <v/>
      </c>
      <c r="B109" s="57" t="str">
        <f>個人申込!AA114</f>
        <v/>
      </c>
      <c r="C109" s="57" t="str">
        <f>個人申込!AD114</f>
        <v/>
      </c>
      <c r="D109" s="57" t="str">
        <f>個人申込!X114</f>
        <v/>
      </c>
      <c r="E109">
        <v>0</v>
      </c>
      <c r="F109">
        <v>5</v>
      </c>
      <c r="G109" s="57" t="str">
        <f>個人申込!AG114</f>
        <v>999:99.99</v>
      </c>
      <c r="H109" t="str">
        <f>IF(個人申込!I114="","",VALUE(1))</f>
        <v/>
      </c>
    </row>
    <row r="110" spans="1:8" x14ac:dyDescent="0.15">
      <c r="A110" t="str">
        <f>IF(個人申込!G115="","",個人申込!U115)</f>
        <v/>
      </c>
      <c r="B110" s="57" t="str">
        <f>個人申込!AA115</f>
        <v/>
      </c>
      <c r="C110" s="57" t="str">
        <f>個人申込!AD115</f>
        <v/>
      </c>
      <c r="D110" s="57" t="str">
        <f>個人申込!X115</f>
        <v/>
      </c>
      <c r="E110">
        <v>0</v>
      </c>
      <c r="F110">
        <v>5</v>
      </c>
      <c r="G110" s="57" t="str">
        <f>個人申込!AG115</f>
        <v>999:99.99</v>
      </c>
      <c r="H110" t="str">
        <f>IF(個人申込!I115="","",VALUE(1))</f>
        <v/>
      </c>
    </row>
    <row r="111" spans="1:8" x14ac:dyDescent="0.15">
      <c r="A111" t="str">
        <f>IF(個人申込!G116="","",個人申込!U116)</f>
        <v/>
      </c>
      <c r="B111" s="57" t="str">
        <f>個人申込!AA116</f>
        <v/>
      </c>
      <c r="C111" s="57" t="str">
        <f>個人申込!AD116</f>
        <v/>
      </c>
      <c r="D111" s="57" t="str">
        <f>個人申込!X116</f>
        <v/>
      </c>
      <c r="E111">
        <v>0</v>
      </c>
      <c r="F111">
        <v>5</v>
      </c>
      <c r="G111" s="57" t="str">
        <f>個人申込!AG116</f>
        <v>999:99.99</v>
      </c>
      <c r="H111" t="str">
        <f>IF(個人申込!I116="","",VALUE(1))</f>
        <v/>
      </c>
    </row>
    <row r="112" spans="1:8" x14ac:dyDescent="0.15">
      <c r="A112" t="str">
        <f>IF(個人申込!G117="","",個人申込!U117)</f>
        <v/>
      </c>
      <c r="B112" s="57" t="str">
        <f>個人申込!AA117</f>
        <v/>
      </c>
      <c r="C112" s="57" t="str">
        <f>個人申込!AD117</f>
        <v/>
      </c>
      <c r="D112" s="57" t="str">
        <f>個人申込!X117</f>
        <v/>
      </c>
      <c r="E112">
        <v>0</v>
      </c>
      <c r="F112">
        <v>5</v>
      </c>
      <c r="G112" s="57" t="str">
        <f>個人申込!AG117</f>
        <v>999:99.99</v>
      </c>
      <c r="H112" t="str">
        <f>IF(個人申込!I117="","",VALUE(1))</f>
        <v/>
      </c>
    </row>
    <row r="113" spans="1:8" x14ac:dyDescent="0.15">
      <c r="A113" t="str">
        <f>IF(個人申込!G118="","",個人申込!U118)</f>
        <v/>
      </c>
      <c r="B113" s="57" t="str">
        <f>個人申込!AA118</f>
        <v/>
      </c>
      <c r="C113" s="57" t="str">
        <f>個人申込!AD118</f>
        <v/>
      </c>
      <c r="D113" s="57" t="str">
        <f>個人申込!X118</f>
        <v/>
      </c>
      <c r="E113">
        <v>0</v>
      </c>
      <c r="F113">
        <v>5</v>
      </c>
      <c r="G113" s="57" t="str">
        <f>個人申込!AG118</f>
        <v>999:99.99</v>
      </c>
      <c r="H113" t="str">
        <f>IF(個人申込!I118="","",VALUE(1))</f>
        <v/>
      </c>
    </row>
    <row r="114" spans="1:8" x14ac:dyDescent="0.15">
      <c r="A114" t="str">
        <f>IF(個人申込!G119="","",個人申込!U119)</f>
        <v/>
      </c>
      <c r="B114" s="57" t="str">
        <f>個人申込!AA119</f>
        <v/>
      </c>
      <c r="C114" s="57" t="str">
        <f>個人申込!AD119</f>
        <v/>
      </c>
      <c r="D114" s="57" t="str">
        <f>個人申込!X119</f>
        <v/>
      </c>
      <c r="E114">
        <v>0</v>
      </c>
      <c r="F114">
        <v>5</v>
      </c>
      <c r="G114" s="57" t="str">
        <f>個人申込!AG119</f>
        <v>999:99.99</v>
      </c>
      <c r="H114" t="str">
        <f>IF(個人申込!I119="","",VALUE(1))</f>
        <v/>
      </c>
    </row>
    <row r="115" spans="1:8" x14ac:dyDescent="0.15">
      <c r="A115" t="str">
        <f>IF(個人申込!G120="","",個人申込!U120)</f>
        <v/>
      </c>
      <c r="B115" s="57" t="str">
        <f>個人申込!AA120</f>
        <v/>
      </c>
      <c r="C115" s="57" t="str">
        <f>個人申込!AD120</f>
        <v/>
      </c>
      <c r="D115" s="57" t="str">
        <f>個人申込!X120</f>
        <v/>
      </c>
      <c r="E115">
        <v>0</v>
      </c>
      <c r="F115">
        <v>5</v>
      </c>
      <c r="G115" s="57" t="str">
        <f>個人申込!AG120</f>
        <v>999:99.99</v>
      </c>
      <c r="H115" t="str">
        <f>IF(個人申込!I120="","",VALUE(1))</f>
        <v/>
      </c>
    </row>
    <row r="116" spans="1:8" x14ac:dyDescent="0.15">
      <c r="A116" t="str">
        <f>IF(個人申込!G121="","",個人申込!U121)</f>
        <v/>
      </c>
      <c r="B116" s="57" t="str">
        <f>個人申込!AA121</f>
        <v/>
      </c>
      <c r="C116" s="57" t="str">
        <f>個人申込!AD121</f>
        <v/>
      </c>
      <c r="D116" s="57" t="str">
        <f>個人申込!X121</f>
        <v/>
      </c>
      <c r="E116">
        <v>0</v>
      </c>
      <c r="F116">
        <v>5</v>
      </c>
      <c r="G116" s="57" t="str">
        <f>個人申込!AG121</f>
        <v>999:99.99</v>
      </c>
      <c r="H116" t="str">
        <f>IF(個人申込!I121="","",VALUE(1))</f>
        <v/>
      </c>
    </row>
    <row r="117" spans="1:8" x14ac:dyDescent="0.15">
      <c r="A117" t="str">
        <f>IF(個人申込!G122="","",個人申込!U122)</f>
        <v/>
      </c>
      <c r="B117" s="57" t="str">
        <f>個人申込!AA122</f>
        <v/>
      </c>
      <c r="C117" s="57" t="str">
        <f>個人申込!AD122</f>
        <v/>
      </c>
      <c r="D117" s="57" t="str">
        <f>個人申込!X122</f>
        <v/>
      </c>
      <c r="E117">
        <v>0</v>
      </c>
      <c r="F117">
        <v>5</v>
      </c>
      <c r="G117" s="57" t="str">
        <f>個人申込!AG122</f>
        <v>999:99.99</v>
      </c>
      <c r="H117" t="str">
        <f>IF(個人申込!I122="","",VALUE(1))</f>
        <v/>
      </c>
    </row>
    <row r="118" spans="1:8" x14ac:dyDescent="0.15">
      <c r="A118" t="str">
        <f>IF(個人申込!G123="","",個人申込!U123)</f>
        <v/>
      </c>
      <c r="B118" s="57" t="str">
        <f>個人申込!AA123</f>
        <v/>
      </c>
      <c r="C118" s="57" t="str">
        <f>個人申込!AD123</f>
        <v/>
      </c>
      <c r="D118" s="57" t="str">
        <f>個人申込!X123</f>
        <v/>
      </c>
      <c r="E118">
        <v>0</v>
      </c>
      <c r="F118">
        <v>5</v>
      </c>
      <c r="G118" s="57" t="str">
        <f>個人申込!AG123</f>
        <v>999:99.99</v>
      </c>
      <c r="H118" t="str">
        <f>IF(個人申込!I123="","",VALUE(1))</f>
        <v/>
      </c>
    </row>
    <row r="119" spans="1:8" x14ac:dyDescent="0.15">
      <c r="A119" t="str">
        <f>IF(個人申込!G124="","",個人申込!U124)</f>
        <v/>
      </c>
      <c r="B119" s="57" t="str">
        <f>個人申込!AA124</f>
        <v/>
      </c>
      <c r="C119" s="57" t="str">
        <f>個人申込!AD124</f>
        <v/>
      </c>
      <c r="D119" s="57" t="str">
        <f>個人申込!X124</f>
        <v/>
      </c>
      <c r="E119">
        <v>0</v>
      </c>
      <c r="F119">
        <v>5</v>
      </c>
      <c r="G119" s="57" t="str">
        <f>個人申込!AG124</f>
        <v>999:99.99</v>
      </c>
      <c r="H119" t="str">
        <f>IF(個人申込!I124="","",VALUE(1))</f>
        <v/>
      </c>
    </row>
    <row r="120" spans="1:8" x14ac:dyDescent="0.15">
      <c r="A120" t="str">
        <f>IF(個人申込!G125="","",個人申込!U125)</f>
        <v/>
      </c>
      <c r="B120" s="57" t="str">
        <f>個人申込!AA125</f>
        <v/>
      </c>
      <c r="C120" s="57" t="str">
        <f>個人申込!AD125</f>
        <v/>
      </c>
      <c r="D120" s="57" t="str">
        <f>個人申込!X125</f>
        <v/>
      </c>
      <c r="E120">
        <v>0</v>
      </c>
      <c r="F120">
        <v>5</v>
      </c>
      <c r="G120" s="57" t="str">
        <f>個人申込!AG125</f>
        <v>999:99.99</v>
      </c>
      <c r="H120" t="str">
        <f>IF(個人申込!I125="","",VALUE(1))</f>
        <v/>
      </c>
    </row>
    <row r="121" spans="1:8" x14ac:dyDescent="0.15">
      <c r="A121" t="str">
        <f>IF(個人申込!G126="","",個人申込!U126)</f>
        <v/>
      </c>
      <c r="B121" s="57" t="str">
        <f>個人申込!AA126</f>
        <v/>
      </c>
      <c r="C121" s="57" t="str">
        <f>個人申込!AD126</f>
        <v/>
      </c>
      <c r="D121" s="57" t="str">
        <f>個人申込!X126</f>
        <v/>
      </c>
      <c r="E121">
        <v>0</v>
      </c>
      <c r="F121">
        <v>5</v>
      </c>
      <c r="G121" s="57" t="str">
        <f>個人申込!AG126</f>
        <v>999:99.99</v>
      </c>
      <c r="H121" t="str">
        <f>IF(個人申込!I126="","",VALUE(1))</f>
        <v/>
      </c>
    </row>
    <row r="122" spans="1:8" x14ac:dyDescent="0.15">
      <c r="A122" t="str">
        <f>IF(個人申込!G127="","",個人申込!U127)</f>
        <v/>
      </c>
      <c r="B122" s="57" t="str">
        <f>個人申込!AA127</f>
        <v/>
      </c>
      <c r="C122" s="57" t="str">
        <f>個人申込!AD127</f>
        <v/>
      </c>
      <c r="D122" s="57" t="str">
        <f>個人申込!X127</f>
        <v/>
      </c>
      <c r="E122">
        <v>0</v>
      </c>
      <c r="F122">
        <v>5</v>
      </c>
      <c r="G122" s="57" t="str">
        <f>個人申込!AG127</f>
        <v>999:99.99</v>
      </c>
      <c r="H122" t="str">
        <f>IF(個人申込!I127="","",VALUE(1))</f>
        <v/>
      </c>
    </row>
    <row r="123" spans="1:8" x14ac:dyDescent="0.15">
      <c r="A123" s="51" t="str">
        <f>IF(個人申込!G128="","",個人申込!U128)</f>
        <v/>
      </c>
      <c r="B123" s="51" t="str">
        <f>個人申込!AA128</f>
        <v/>
      </c>
      <c r="C123" s="51" t="str">
        <f>個人申込!AD128</f>
        <v/>
      </c>
      <c r="D123" s="51" t="str">
        <f>個人申込!X128</f>
        <v/>
      </c>
      <c r="E123" s="51">
        <v>0</v>
      </c>
      <c r="F123" s="51">
        <v>5</v>
      </c>
      <c r="G123" s="51" t="str">
        <f>個人申込!AG128</f>
        <v>999:99.99</v>
      </c>
      <c r="H123" t="str">
        <f>IF(個人申込!I128="","",VALUE(1))</f>
        <v/>
      </c>
    </row>
    <row r="124" spans="1:8" x14ac:dyDescent="0.15">
      <c r="A124" t="str">
        <f>IF(個人申込!J7="","",個人申込!U7)</f>
        <v/>
      </c>
      <c r="B124" s="58" t="str">
        <f>個人申込!AB7</f>
        <v/>
      </c>
      <c r="C124" s="58" t="str">
        <f>個人申込!AE7</f>
        <v/>
      </c>
      <c r="D124" s="58" t="str">
        <f>個人申込!X7</f>
        <v/>
      </c>
      <c r="E124">
        <v>0</v>
      </c>
      <c r="F124" s="54">
        <v>0</v>
      </c>
      <c r="G124" s="58" t="str">
        <f>個人申込!AH7</f>
        <v>999:99.99</v>
      </c>
      <c r="H124" t="str">
        <f>IF(個人申込!L7="","",VALUE(1))</f>
        <v/>
      </c>
    </row>
    <row r="125" spans="1:8" x14ac:dyDescent="0.15">
      <c r="A125" t="str">
        <f>IF(個人申込!J8="","",個人申込!U8)</f>
        <v/>
      </c>
      <c r="B125" s="57" t="str">
        <f>個人申込!AB8</f>
        <v/>
      </c>
      <c r="C125" s="57" t="str">
        <f>個人申込!AE8</f>
        <v/>
      </c>
      <c r="D125" s="57" t="str">
        <f>個人申込!X8</f>
        <v/>
      </c>
      <c r="E125">
        <v>0</v>
      </c>
      <c r="F125" s="54">
        <v>0</v>
      </c>
      <c r="G125" s="57" t="str">
        <f>個人申込!AH8</f>
        <v>999:99.99</v>
      </c>
      <c r="H125" t="str">
        <f>IF(個人申込!L8="","",VALUE(1))</f>
        <v/>
      </c>
    </row>
    <row r="126" spans="1:8" x14ac:dyDescent="0.15">
      <c r="A126" t="str">
        <f>IF(個人申込!J9="","",個人申込!U9)</f>
        <v/>
      </c>
      <c r="B126" s="57" t="str">
        <f>個人申込!AB9</f>
        <v/>
      </c>
      <c r="C126" s="57" t="str">
        <f>個人申込!AE9</f>
        <v/>
      </c>
      <c r="D126" s="57" t="str">
        <f>個人申込!X9</f>
        <v/>
      </c>
      <c r="E126">
        <v>0</v>
      </c>
      <c r="F126" s="54">
        <v>0</v>
      </c>
      <c r="G126" s="57" t="str">
        <f>個人申込!AH9</f>
        <v>999:99.99</v>
      </c>
      <c r="H126" t="str">
        <f>IF(個人申込!L9="","",VALUE(1))</f>
        <v/>
      </c>
    </row>
    <row r="127" spans="1:8" x14ac:dyDescent="0.15">
      <c r="A127" t="str">
        <f>IF(個人申込!J10="","",個人申込!U10)</f>
        <v/>
      </c>
      <c r="B127" s="57" t="str">
        <f>個人申込!AB10</f>
        <v/>
      </c>
      <c r="C127" s="57" t="str">
        <f>個人申込!AE10</f>
        <v/>
      </c>
      <c r="D127" s="57" t="str">
        <f>個人申込!X10</f>
        <v/>
      </c>
      <c r="E127">
        <v>0</v>
      </c>
      <c r="F127" s="54">
        <v>0</v>
      </c>
      <c r="G127" s="57" t="str">
        <f>個人申込!AH10</f>
        <v>999:99.99</v>
      </c>
      <c r="H127" t="str">
        <f>IF(個人申込!L10="","",VALUE(1))</f>
        <v/>
      </c>
    </row>
    <row r="128" spans="1:8" x14ac:dyDescent="0.15">
      <c r="A128" t="str">
        <f>IF(個人申込!J11="","",個人申込!U11)</f>
        <v/>
      </c>
      <c r="B128" s="57" t="str">
        <f>個人申込!AB11</f>
        <v/>
      </c>
      <c r="C128" s="57" t="str">
        <f>個人申込!AE11</f>
        <v/>
      </c>
      <c r="D128" s="57" t="str">
        <f>個人申込!X11</f>
        <v/>
      </c>
      <c r="E128">
        <v>0</v>
      </c>
      <c r="F128" s="54">
        <v>0</v>
      </c>
      <c r="G128" s="57" t="str">
        <f>個人申込!AH11</f>
        <v>999:99.99</v>
      </c>
      <c r="H128" t="str">
        <f>IF(個人申込!L11="","",VALUE(1))</f>
        <v/>
      </c>
    </row>
    <row r="129" spans="1:8" x14ac:dyDescent="0.15">
      <c r="A129" t="str">
        <f>IF(個人申込!J12="","",個人申込!U12)</f>
        <v/>
      </c>
      <c r="B129" s="57" t="str">
        <f>個人申込!AB12</f>
        <v/>
      </c>
      <c r="C129" s="57" t="str">
        <f>個人申込!AE12</f>
        <v/>
      </c>
      <c r="D129" s="57" t="str">
        <f>個人申込!X12</f>
        <v/>
      </c>
      <c r="E129">
        <v>0</v>
      </c>
      <c r="F129" s="54">
        <v>0</v>
      </c>
      <c r="G129" s="57" t="str">
        <f>個人申込!AH12</f>
        <v>999:99.99</v>
      </c>
      <c r="H129" t="str">
        <f>IF(個人申込!L12="","",VALUE(1))</f>
        <v/>
      </c>
    </row>
    <row r="130" spans="1:8" x14ac:dyDescent="0.15">
      <c r="A130" t="str">
        <f>IF(個人申込!J13="","",個人申込!U13)</f>
        <v/>
      </c>
      <c r="B130" s="57" t="str">
        <f>個人申込!AB13</f>
        <v/>
      </c>
      <c r="C130" s="57" t="str">
        <f>個人申込!AE13</f>
        <v/>
      </c>
      <c r="D130" s="57" t="str">
        <f>個人申込!X13</f>
        <v/>
      </c>
      <c r="E130">
        <v>0</v>
      </c>
      <c r="F130" s="54">
        <v>0</v>
      </c>
      <c r="G130" s="57" t="str">
        <f>個人申込!AH13</f>
        <v>999:99.99</v>
      </c>
      <c r="H130" t="str">
        <f>IF(個人申込!L13="","",VALUE(1))</f>
        <v/>
      </c>
    </row>
    <row r="131" spans="1:8" x14ac:dyDescent="0.15">
      <c r="A131" t="str">
        <f>IF(個人申込!J14="","",個人申込!U14)</f>
        <v/>
      </c>
      <c r="B131" s="57" t="str">
        <f>個人申込!AB14</f>
        <v/>
      </c>
      <c r="C131" s="57" t="str">
        <f>個人申込!AE14</f>
        <v/>
      </c>
      <c r="D131" s="57" t="str">
        <f>個人申込!X14</f>
        <v/>
      </c>
      <c r="E131">
        <v>0</v>
      </c>
      <c r="F131" s="54">
        <v>0</v>
      </c>
      <c r="G131" s="57" t="str">
        <f>個人申込!AH14</f>
        <v>999:99.99</v>
      </c>
      <c r="H131" t="str">
        <f>IF(個人申込!L14="","",VALUE(1))</f>
        <v/>
      </c>
    </row>
    <row r="132" spans="1:8" x14ac:dyDescent="0.15">
      <c r="A132" t="str">
        <f>IF(個人申込!J15="","",個人申込!U15)</f>
        <v/>
      </c>
      <c r="B132" s="57" t="str">
        <f>個人申込!AB15</f>
        <v/>
      </c>
      <c r="C132" s="57" t="str">
        <f>個人申込!AE15</f>
        <v/>
      </c>
      <c r="D132" s="57" t="str">
        <f>個人申込!X15</f>
        <v/>
      </c>
      <c r="E132">
        <v>0</v>
      </c>
      <c r="F132" s="54">
        <v>0</v>
      </c>
      <c r="G132" s="57" t="str">
        <f>個人申込!AH15</f>
        <v>999:99.99</v>
      </c>
      <c r="H132" t="str">
        <f>IF(個人申込!L15="","",VALUE(1))</f>
        <v/>
      </c>
    </row>
    <row r="133" spans="1:8" x14ac:dyDescent="0.15">
      <c r="A133" t="str">
        <f>IF(個人申込!J16="","",個人申込!U16)</f>
        <v/>
      </c>
      <c r="B133" s="57" t="str">
        <f>個人申込!AB16</f>
        <v/>
      </c>
      <c r="C133" s="57" t="str">
        <f>個人申込!AE16</f>
        <v/>
      </c>
      <c r="D133" s="57" t="str">
        <f>個人申込!X16</f>
        <v/>
      </c>
      <c r="E133">
        <v>0</v>
      </c>
      <c r="F133" s="54">
        <v>0</v>
      </c>
      <c r="G133" s="57" t="str">
        <f>個人申込!AH16</f>
        <v>999:99.99</v>
      </c>
      <c r="H133" t="str">
        <f>IF(個人申込!L16="","",VALUE(1))</f>
        <v/>
      </c>
    </row>
    <row r="134" spans="1:8" x14ac:dyDescent="0.15">
      <c r="A134" t="str">
        <f>IF(個人申込!J17="","",個人申込!U17)</f>
        <v/>
      </c>
      <c r="B134" s="57" t="str">
        <f>個人申込!AB17</f>
        <v/>
      </c>
      <c r="C134" s="57" t="str">
        <f>個人申込!AE17</f>
        <v/>
      </c>
      <c r="D134" s="57" t="str">
        <f>個人申込!X17</f>
        <v/>
      </c>
      <c r="E134">
        <v>0</v>
      </c>
      <c r="F134" s="54">
        <v>0</v>
      </c>
      <c r="G134" s="57" t="str">
        <f>個人申込!AH17</f>
        <v>999:99.99</v>
      </c>
      <c r="H134" t="str">
        <f>IF(個人申込!L17="","",VALUE(1))</f>
        <v/>
      </c>
    </row>
    <row r="135" spans="1:8" x14ac:dyDescent="0.15">
      <c r="A135" t="str">
        <f>IF(個人申込!J18="","",個人申込!U18)</f>
        <v/>
      </c>
      <c r="B135" s="57" t="str">
        <f>個人申込!AB18</f>
        <v/>
      </c>
      <c r="C135" s="57" t="str">
        <f>個人申込!AE18</f>
        <v/>
      </c>
      <c r="D135" s="57" t="str">
        <f>個人申込!X18</f>
        <v/>
      </c>
      <c r="E135">
        <v>0</v>
      </c>
      <c r="F135" s="54">
        <v>0</v>
      </c>
      <c r="G135" s="57" t="str">
        <f>個人申込!AH18</f>
        <v>999:99.99</v>
      </c>
      <c r="H135" t="str">
        <f>IF(個人申込!L18="","",VALUE(1))</f>
        <v/>
      </c>
    </row>
    <row r="136" spans="1:8" x14ac:dyDescent="0.15">
      <c r="A136" t="str">
        <f>IF(個人申込!J19="","",個人申込!U19)</f>
        <v/>
      </c>
      <c r="B136" s="57" t="str">
        <f>個人申込!AB19</f>
        <v/>
      </c>
      <c r="C136" s="57" t="str">
        <f>個人申込!AE19</f>
        <v/>
      </c>
      <c r="D136" s="57" t="str">
        <f>個人申込!X19</f>
        <v/>
      </c>
      <c r="E136">
        <v>0</v>
      </c>
      <c r="F136" s="54">
        <v>0</v>
      </c>
      <c r="G136" s="57" t="str">
        <f>個人申込!AH19</f>
        <v>999:99.99</v>
      </c>
      <c r="H136" t="str">
        <f>IF(個人申込!L19="","",VALUE(1))</f>
        <v/>
      </c>
    </row>
    <row r="137" spans="1:8" x14ac:dyDescent="0.15">
      <c r="A137" t="str">
        <f>IF(個人申込!J20="","",個人申込!U20)</f>
        <v/>
      </c>
      <c r="B137" s="57" t="str">
        <f>個人申込!AB20</f>
        <v/>
      </c>
      <c r="C137" s="57" t="str">
        <f>個人申込!AE20</f>
        <v/>
      </c>
      <c r="D137" s="57" t="str">
        <f>個人申込!X20</f>
        <v/>
      </c>
      <c r="E137">
        <v>0</v>
      </c>
      <c r="F137" s="54">
        <v>0</v>
      </c>
      <c r="G137" s="57" t="str">
        <f>個人申込!AH20</f>
        <v>999:99.99</v>
      </c>
      <c r="H137" t="str">
        <f>IF(個人申込!L20="","",VALUE(1))</f>
        <v/>
      </c>
    </row>
    <row r="138" spans="1:8" x14ac:dyDescent="0.15">
      <c r="A138" t="str">
        <f>IF(個人申込!J21="","",個人申込!U21)</f>
        <v/>
      </c>
      <c r="B138" s="57" t="str">
        <f>個人申込!AB21</f>
        <v/>
      </c>
      <c r="C138" s="57" t="str">
        <f>個人申込!AE21</f>
        <v/>
      </c>
      <c r="D138" s="57" t="str">
        <f>個人申込!X21</f>
        <v/>
      </c>
      <c r="E138">
        <v>0</v>
      </c>
      <c r="F138" s="54">
        <v>0</v>
      </c>
      <c r="G138" s="57" t="str">
        <f>個人申込!AH21</f>
        <v>999:99.99</v>
      </c>
      <c r="H138" t="str">
        <f>IF(個人申込!L21="","",VALUE(1))</f>
        <v/>
      </c>
    </row>
    <row r="139" spans="1:8" x14ac:dyDescent="0.15">
      <c r="A139" t="str">
        <f>IF(個人申込!J22="","",個人申込!U22)</f>
        <v/>
      </c>
      <c r="B139" s="57" t="str">
        <f>個人申込!AB22</f>
        <v/>
      </c>
      <c r="C139" s="57" t="str">
        <f>個人申込!AE22</f>
        <v/>
      </c>
      <c r="D139" s="57" t="str">
        <f>個人申込!X22</f>
        <v/>
      </c>
      <c r="E139">
        <v>0</v>
      </c>
      <c r="F139" s="54">
        <v>0</v>
      </c>
      <c r="G139" s="57" t="str">
        <f>個人申込!AH22</f>
        <v>999:99.99</v>
      </c>
      <c r="H139" t="str">
        <f>IF(個人申込!L22="","",VALUE(1))</f>
        <v/>
      </c>
    </row>
    <row r="140" spans="1:8" x14ac:dyDescent="0.15">
      <c r="A140" t="str">
        <f>IF(個人申込!J23="","",個人申込!U23)</f>
        <v/>
      </c>
      <c r="B140" s="57" t="str">
        <f>個人申込!AB23</f>
        <v/>
      </c>
      <c r="C140" s="57" t="str">
        <f>個人申込!AE23</f>
        <v/>
      </c>
      <c r="D140" s="57" t="str">
        <f>個人申込!X23</f>
        <v/>
      </c>
      <c r="E140">
        <v>0</v>
      </c>
      <c r="F140" s="54">
        <v>0</v>
      </c>
      <c r="G140" s="57" t="str">
        <f>個人申込!AH23</f>
        <v>999:99.99</v>
      </c>
      <c r="H140" t="str">
        <f>IF(個人申込!L23="","",VALUE(1))</f>
        <v/>
      </c>
    </row>
    <row r="141" spans="1:8" x14ac:dyDescent="0.15">
      <c r="A141" t="str">
        <f>IF(個人申込!J24="","",個人申込!U24)</f>
        <v/>
      </c>
      <c r="B141" s="57" t="str">
        <f>個人申込!AB24</f>
        <v/>
      </c>
      <c r="C141" s="57" t="str">
        <f>個人申込!AE24</f>
        <v/>
      </c>
      <c r="D141" s="57" t="str">
        <f>個人申込!X24</f>
        <v/>
      </c>
      <c r="E141">
        <v>0</v>
      </c>
      <c r="F141" s="54">
        <v>0</v>
      </c>
      <c r="G141" s="57" t="str">
        <f>個人申込!AH24</f>
        <v>999:99.99</v>
      </c>
      <c r="H141" t="str">
        <f>IF(個人申込!L24="","",VALUE(1))</f>
        <v/>
      </c>
    </row>
    <row r="142" spans="1:8" x14ac:dyDescent="0.15">
      <c r="A142" t="str">
        <f>IF(個人申込!J25="","",個人申込!U25)</f>
        <v/>
      </c>
      <c r="B142" s="57" t="str">
        <f>個人申込!AB25</f>
        <v/>
      </c>
      <c r="C142" s="57" t="str">
        <f>個人申込!AE25</f>
        <v/>
      </c>
      <c r="D142" s="57" t="str">
        <f>個人申込!X25</f>
        <v/>
      </c>
      <c r="E142">
        <v>0</v>
      </c>
      <c r="F142" s="54">
        <v>0</v>
      </c>
      <c r="G142" s="57" t="str">
        <f>個人申込!AH25</f>
        <v>999:99.99</v>
      </c>
      <c r="H142" t="str">
        <f>IF(個人申込!L25="","",VALUE(1))</f>
        <v/>
      </c>
    </row>
    <row r="143" spans="1:8" x14ac:dyDescent="0.15">
      <c r="A143" t="str">
        <f>IF(個人申込!J26="","",個人申込!U26)</f>
        <v/>
      </c>
      <c r="B143" s="57" t="str">
        <f>個人申込!AB26</f>
        <v/>
      </c>
      <c r="C143" s="57" t="str">
        <f>個人申込!AE26</f>
        <v/>
      </c>
      <c r="D143" s="57" t="str">
        <f>個人申込!X26</f>
        <v/>
      </c>
      <c r="E143">
        <v>0</v>
      </c>
      <c r="F143" s="54">
        <v>0</v>
      </c>
      <c r="G143" s="57" t="str">
        <f>個人申込!AH26</f>
        <v>999:99.99</v>
      </c>
      <c r="H143" t="str">
        <f>IF(個人申込!L26="","",VALUE(1))</f>
        <v/>
      </c>
    </row>
    <row r="144" spans="1:8" x14ac:dyDescent="0.15">
      <c r="A144" t="str">
        <f>IF(個人申込!J27="","",個人申込!U27)</f>
        <v/>
      </c>
      <c r="B144" s="57" t="str">
        <f>個人申込!AB27</f>
        <v/>
      </c>
      <c r="C144" s="57" t="str">
        <f>個人申込!AE27</f>
        <v/>
      </c>
      <c r="D144" s="57" t="str">
        <f>個人申込!X27</f>
        <v/>
      </c>
      <c r="E144">
        <v>0</v>
      </c>
      <c r="F144" s="54">
        <v>0</v>
      </c>
      <c r="G144" s="57" t="str">
        <f>個人申込!AH27</f>
        <v>999:99.99</v>
      </c>
      <c r="H144" t="str">
        <f>IF(個人申込!L27="","",VALUE(1))</f>
        <v/>
      </c>
    </row>
    <row r="145" spans="1:8" x14ac:dyDescent="0.15">
      <c r="A145" t="str">
        <f>IF(個人申込!J28="","",個人申込!U28)</f>
        <v/>
      </c>
      <c r="B145" s="57" t="str">
        <f>個人申込!AB28</f>
        <v/>
      </c>
      <c r="C145" s="57" t="str">
        <f>個人申込!AE28</f>
        <v/>
      </c>
      <c r="D145" s="57" t="str">
        <f>個人申込!X28</f>
        <v/>
      </c>
      <c r="E145">
        <v>0</v>
      </c>
      <c r="F145" s="54">
        <v>0</v>
      </c>
      <c r="G145" s="57" t="str">
        <f>個人申込!AH28</f>
        <v>999:99.99</v>
      </c>
      <c r="H145" t="str">
        <f>IF(個人申込!L28="","",VALUE(1))</f>
        <v/>
      </c>
    </row>
    <row r="146" spans="1:8" x14ac:dyDescent="0.15">
      <c r="A146" t="str">
        <f>IF(個人申込!J29="","",個人申込!U29)</f>
        <v/>
      </c>
      <c r="B146" s="57" t="str">
        <f>個人申込!AB29</f>
        <v/>
      </c>
      <c r="C146" s="57" t="str">
        <f>個人申込!AE29</f>
        <v/>
      </c>
      <c r="D146" s="57" t="str">
        <f>個人申込!X29</f>
        <v/>
      </c>
      <c r="E146">
        <v>0</v>
      </c>
      <c r="F146" s="54">
        <v>0</v>
      </c>
      <c r="G146" s="57" t="str">
        <f>個人申込!AH29</f>
        <v>999:99.99</v>
      </c>
      <c r="H146" t="str">
        <f>IF(個人申込!L29="","",VALUE(1))</f>
        <v/>
      </c>
    </row>
    <row r="147" spans="1:8" x14ac:dyDescent="0.15">
      <c r="A147" t="str">
        <f>IF(個人申込!J30="","",個人申込!U30)</f>
        <v/>
      </c>
      <c r="B147" s="57" t="str">
        <f>個人申込!AB30</f>
        <v/>
      </c>
      <c r="C147" s="57" t="str">
        <f>個人申込!AE30</f>
        <v/>
      </c>
      <c r="D147" s="57" t="str">
        <f>個人申込!X30</f>
        <v/>
      </c>
      <c r="E147">
        <v>0</v>
      </c>
      <c r="F147" s="54">
        <v>0</v>
      </c>
      <c r="G147" s="57" t="str">
        <f>個人申込!AH30</f>
        <v>999:99.99</v>
      </c>
      <c r="H147" t="str">
        <f>IF(個人申込!L30="","",VALUE(1))</f>
        <v/>
      </c>
    </row>
    <row r="148" spans="1:8" x14ac:dyDescent="0.15">
      <c r="A148" t="str">
        <f>IF(個人申込!J31="","",個人申込!U31)</f>
        <v/>
      </c>
      <c r="B148" s="57" t="str">
        <f>個人申込!AB31</f>
        <v/>
      </c>
      <c r="C148" s="57" t="str">
        <f>個人申込!AE31</f>
        <v/>
      </c>
      <c r="D148" s="57" t="str">
        <f>個人申込!X31</f>
        <v/>
      </c>
      <c r="E148">
        <v>0</v>
      </c>
      <c r="F148" s="54">
        <v>0</v>
      </c>
      <c r="G148" s="57" t="str">
        <f>個人申込!AH31</f>
        <v>999:99.99</v>
      </c>
      <c r="H148" t="str">
        <f>IF(個人申込!L31="","",VALUE(1))</f>
        <v/>
      </c>
    </row>
    <row r="149" spans="1:8" x14ac:dyDescent="0.15">
      <c r="A149" t="str">
        <f>IF(個人申込!J32="","",個人申込!U32)</f>
        <v/>
      </c>
      <c r="B149" s="57" t="str">
        <f>個人申込!AB32</f>
        <v/>
      </c>
      <c r="C149" s="57" t="str">
        <f>個人申込!AE32</f>
        <v/>
      </c>
      <c r="D149" s="57" t="str">
        <f>個人申込!X32</f>
        <v/>
      </c>
      <c r="E149">
        <v>0</v>
      </c>
      <c r="F149" s="54">
        <v>0</v>
      </c>
      <c r="G149" s="57" t="str">
        <f>個人申込!AH32</f>
        <v>999:99.99</v>
      </c>
      <c r="H149" t="str">
        <f>IF(個人申込!L32="","",VALUE(1))</f>
        <v/>
      </c>
    </row>
    <row r="150" spans="1:8" x14ac:dyDescent="0.15">
      <c r="A150" t="str">
        <f>IF(個人申込!J33="","",個人申込!U33)</f>
        <v/>
      </c>
      <c r="B150" s="57" t="str">
        <f>個人申込!AB33</f>
        <v/>
      </c>
      <c r="C150" s="57" t="str">
        <f>個人申込!AE33</f>
        <v/>
      </c>
      <c r="D150" s="57" t="str">
        <f>個人申込!X33</f>
        <v/>
      </c>
      <c r="E150">
        <v>0</v>
      </c>
      <c r="F150" s="54">
        <v>0</v>
      </c>
      <c r="G150" s="57" t="str">
        <f>個人申込!AH33</f>
        <v>999:99.99</v>
      </c>
      <c r="H150" t="str">
        <f>IF(個人申込!L33="","",VALUE(1))</f>
        <v/>
      </c>
    </row>
    <row r="151" spans="1:8" x14ac:dyDescent="0.15">
      <c r="A151" t="str">
        <f>IF(個人申込!J34="","",個人申込!U34)</f>
        <v/>
      </c>
      <c r="B151" s="57" t="str">
        <f>個人申込!AB34</f>
        <v/>
      </c>
      <c r="C151" s="57" t="str">
        <f>個人申込!AE34</f>
        <v/>
      </c>
      <c r="D151" s="57" t="str">
        <f>個人申込!X34</f>
        <v/>
      </c>
      <c r="E151">
        <v>0</v>
      </c>
      <c r="F151" s="54">
        <v>0</v>
      </c>
      <c r="G151" s="57" t="str">
        <f>個人申込!AH34</f>
        <v>999:99.99</v>
      </c>
      <c r="H151" t="str">
        <f>IF(個人申込!L34="","",VALUE(1))</f>
        <v/>
      </c>
    </row>
    <row r="152" spans="1:8" x14ac:dyDescent="0.15">
      <c r="A152" t="str">
        <f>IF(個人申込!J35="","",個人申込!U35)</f>
        <v/>
      </c>
      <c r="B152" s="57" t="str">
        <f>個人申込!AB35</f>
        <v/>
      </c>
      <c r="C152" s="57" t="str">
        <f>個人申込!AE35</f>
        <v/>
      </c>
      <c r="D152" s="57" t="str">
        <f>個人申込!X35</f>
        <v/>
      </c>
      <c r="E152">
        <v>0</v>
      </c>
      <c r="F152" s="54">
        <v>0</v>
      </c>
      <c r="G152" s="57" t="str">
        <f>個人申込!AH35</f>
        <v>999:99.99</v>
      </c>
      <c r="H152" t="str">
        <f>IF(個人申込!L35="","",VALUE(1))</f>
        <v/>
      </c>
    </row>
    <row r="153" spans="1:8" x14ac:dyDescent="0.15">
      <c r="A153" t="str">
        <f>IF(個人申込!J36="","",個人申込!U36)</f>
        <v/>
      </c>
      <c r="B153" s="57" t="str">
        <f>個人申込!AB36</f>
        <v/>
      </c>
      <c r="C153" s="57" t="str">
        <f>個人申込!AE36</f>
        <v/>
      </c>
      <c r="D153" s="57" t="str">
        <f>個人申込!X36</f>
        <v/>
      </c>
      <c r="E153">
        <v>0</v>
      </c>
      <c r="F153" s="54">
        <v>0</v>
      </c>
      <c r="G153" s="57" t="str">
        <f>個人申込!AH36</f>
        <v>999:99.99</v>
      </c>
      <c r="H153" t="str">
        <f>IF(個人申込!L36="","",VALUE(1))</f>
        <v/>
      </c>
    </row>
    <row r="154" spans="1:8" x14ac:dyDescent="0.15">
      <c r="A154" t="str">
        <f>IF(個人申込!J37="","",個人申込!U37)</f>
        <v/>
      </c>
      <c r="B154" s="57" t="str">
        <f>個人申込!AB37</f>
        <v/>
      </c>
      <c r="C154" s="57" t="str">
        <f>個人申込!AE37</f>
        <v/>
      </c>
      <c r="D154" s="57" t="str">
        <f>個人申込!X37</f>
        <v/>
      </c>
      <c r="E154">
        <v>0</v>
      </c>
      <c r="F154" s="54">
        <v>0</v>
      </c>
      <c r="G154" s="57" t="str">
        <f>個人申込!AH37</f>
        <v>999:99.99</v>
      </c>
      <c r="H154" t="str">
        <f>IF(個人申込!L37="","",VALUE(1))</f>
        <v/>
      </c>
    </row>
    <row r="155" spans="1:8" x14ac:dyDescent="0.15">
      <c r="A155" t="str">
        <f>IF(個人申込!J38="","",個人申込!U38)</f>
        <v/>
      </c>
      <c r="B155" s="57" t="str">
        <f>個人申込!AB38</f>
        <v/>
      </c>
      <c r="C155" s="57" t="str">
        <f>個人申込!AE38</f>
        <v/>
      </c>
      <c r="D155" s="57" t="str">
        <f>個人申込!X38</f>
        <v/>
      </c>
      <c r="E155">
        <v>0</v>
      </c>
      <c r="F155" s="54">
        <v>0</v>
      </c>
      <c r="G155" s="57" t="str">
        <f>個人申込!AH38</f>
        <v>999:99.99</v>
      </c>
      <c r="H155" t="str">
        <f>IF(個人申込!L38="","",VALUE(1))</f>
        <v/>
      </c>
    </row>
    <row r="156" spans="1:8" x14ac:dyDescent="0.15">
      <c r="A156" t="str">
        <f>IF(個人申込!J39="","",個人申込!U39)</f>
        <v/>
      </c>
      <c r="B156" s="57" t="str">
        <f>個人申込!AB39</f>
        <v/>
      </c>
      <c r="C156" s="57" t="str">
        <f>個人申込!AE39</f>
        <v/>
      </c>
      <c r="D156" s="57" t="str">
        <f>個人申込!X39</f>
        <v/>
      </c>
      <c r="E156">
        <v>0</v>
      </c>
      <c r="F156" s="54">
        <v>0</v>
      </c>
      <c r="G156" s="57" t="str">
        <f>個人申込!AH39</f>
        <v>999:99.99</v>
      </c>
      <c r="H156" t="str">
        <f>IF(個人申込!L39="","",VALUE(1))</f>
        <v/>
      </c>
    </row>
    <row r="157" spans="1:8" x14ac:dyDescent="0.15">
      <c r="A157" t="str">
        <f>IF(個人申込!J40="","",個人申込!U40)</f>
        <v/>
      </c>
      <c r="B157" s="57" t="str">
        <f>個人申込!AB40</f>
        <v/>
      </c>
      <c r="C157" s="57" t="str">
        <f>個人申込!AE40</f>
        <v/>
      </c>
      <c r="D157" s="57" t="str">
        <f>個人申込!X40</f>
        <v/>
      </c>
      <c r="E157">
        <v>0</v>
      </c>
      <c r="F157" s="54">
        <v>0</v>
      </c>
      <c r="G157" s="57" t="str">
        <f>個人申込!AH40</f>
        <v>999:99.99</v>
      </c>
      <c r="H157" t="str">
        <f>IF(個人申込!L40="","",VALUE(1))</f>
        <v/>
      </c>
    </row>
    <row r="158" spans="1:8" x14ac:dyDescent="0.15">
      <c r="A158" t="str">
        <f>IF(個人申込!J41="","",個人申込!U41)</f>
        <v/>
      </c>
      <c r="B158" s="57" t="str">
        <f>個人申込!AB41</f>
        <v/>
      </c>
      <c r="C158" s="57" t="str">
        <f>個人申込!AE41</f>
        <v/>
      </c>
      <c r="D158" s="57" t="str">
        <f>個人申込!X41</f>
        <v/>
      </c>
      <c r="E158">
        <v>0</v>
      </c>
      <c r="F158" s="54">
        <v>0</v>
      </c>
      <c r="G158" s="57" t="str">
        <f>個人申込!AH41</f>
        <v>999:99.99</v>
      </c>
      <c r="H158" t="str">
        <f>IF(個人申込!L41="","",VALUE(1))</f>
        <v/>
      </c>
    </row>
    <row r="159" spans="1:8" x14ac:dyDescent="0.15">
      <c r="A159" t="str">
        <f>IF(個人申込!J42="","",個人申込!U42)</f>
        <v/>
      </c>
      <c r="B159" s="57" t="str">
        <f>個人申込!AB42</f>
        <v/>
      </c>
      <c r="C159" s="57" t="str">
        <f>個人申込!AE42</f>
        <v/>
      </c>
      <c r="D159" s="57" t="str">
        <f>個人申込!X42</f>
        <v/>
      </c>
      <c r="E159">
        <v>0</v>
      </c>
      <c r="F159" s="54">
        <v>0</v>
      </c>
      <c r="G159" s="57" t="str">
        <f>個人申込!AH42</f>
        <v>999:99.99</v>
      </c>
      <c r="H159" t="str">
        <f>IF(個人申込!L42="","",VALUE(1))</f>
        <v/>
      </c>
    </row>
    <row r="160" spans="1:8" x14ac:dyDescent="0.15">
      <c r="A160" t="str">
        <f>IF(個人申込!J43="","",個人申込!U43)</f>
        <v/>
      </c>
      <c r="B160" s="57" t="str">
        <f>個人申込!AB43</f>
        <v/>
      </c>
      <c r="C160" s="57" t="str">
        <f>個人申込!AE43</f>
        <v/>
      </c>
      <c r="D160" s="57" t="str">
        <f>個人申込!X43</f>
        <v/>
      </c>
      <c r="E160">
        <v>0</v>
      </c>
      <c r="F160" s="54">
        <v>0</v>
      </c>
      <c r="G160" s="57" t="str">
        <f>個人申込!AH43</f>
        <v>999:99.99</v>
      </c>
      <c r="H160" t="str">
        <f>IF(個人申込!L43="","",VALUE(1))</f>
        <v/>
      </c>
    </row>
    <row r="161" spans="1:8" x14ac:dyDescent="0.15">
      <c r="A161" t="str">
        <f>IF(個人申込!J44="","",個人申込!U44)</f>
        <v/>
      </c>
      <c r="B161" s="57" t="str">
        <f>個人申込!AB44</f>
        <v/>
      </c>
      <c r="C161" s="57" t="str">
        <f>個人申込!AE44</f>
        <v/>
      </c>
      <c r="D161" s="57" t="str">
        <f>個人申込!X44</f>
        <v/>
      </c>
      <c r="E161">
        <v>0</v>
      </c>
      <c r="F161" s="54">
        <v>0</v>
      </c>
      <c r="G161" s="57" t="str">
        <f>個人申込!AH44</f>
        <v>999:99.99</v>
      </c>
      <c r="H161" t="str">
        <f>IF(個人申込!L44="","",VALUE(1))</f>
        <v/>
      </c>
    </row>
    <row r="162" spans="1:8" x14ac:dyDescent="0.15">
      <c r="A162" t="str">
        <f>IF(個人申込!J45="","",個人申込!U45)</f>
        <v/>
      </c>
      <c r="B162" s="57" t="str">
        <f>個人申込!AB45</f>
        <v/>
      </c>
      <c r="C162" s="57" t="str">
        <f>個人申込!AE45</f>
        <v/>
      </c>
      <c r="D162" s="57" t="str">
        <f>個人申込!X45</f>
        <v/>
      </c>
      <c r="E162">
        <v>0</v>
      </c>
      <c r="F162" s="54">
        <v>0</v>
      </c>
      <c r="G162" s="57" t="str">
        <f>個人申込!AH45</f>
        <v>999:99.99</v>
      </c>
      <c r="H162" t="str">
        <f>IF(個人申込!L45="","",VALUE(1))</f>
        <v/>
      </c>
    </row>
    <row r="163" spans="1:8" x14ac:dyDescent="0.15">
      <c r="A163" t="str">
        <f>IF(個人申込!J46="","",個人申込!U46)</f>
        <v/>
      </c>
      <c r="B163" s="57" t="str">
        <f>個人申込!AB46</f>
        <v/>
      </c>
      <c r="C163" s="57" t="str">
        <f>個人申込!AE46</f>
        <v/>
      </c>
      <c r="D163" s="57" t="str">
        <f>個人申込!X46</f>
        <v/>
      </c>
      <c r="E163">
        <v>0</v>
      </c>
      <c r="F163" s="54">
        <v>0</v>
      </c>
      <c r="G163" s="57" t="str">
        <f>個人申込!AH46</f>
        <v>999:99.99</v>
      </c>
      <c r="H163" t="str">
        <f>IF(個人申込!L46="","",VALUE(1))</f>
        <v/>
      </c>
    </row>
    <row r="164" spans="1:8" x14ac:dyDescent="0.15">
      <c r="A164" t="str">
        <f>IF(個人申込!J47="","",個人申込!U47)</f>
        <v/>
      </c>
      <c r="B164" s="57" t="str">
        <f>個人申込!AB47</f>
        <v/>
      </c>
      <c r="C164" s="57" t="str">
        <f>個人申込!AE47</f>
        <v/>
      </c>
      <c r="D164" s="57" t="str">
        <f>個人申込!X47</f>
        <v/>
      </c>
      <c r="E164">
        <v>0</v>
      </c>
      <c r="F164" s="54">
        <v>0</v>
      </c>
      <c r="G164" s="57" t="str">
        <f>個人申込!AH47</f>
        <v>999:99.99</v>
      </c>
      <c r="H164" t="str">
        <f>IF(個人申込!L47="","",VALUE(1))</f>
        <v/>
      </c>
    </row>
    <row r="165" spans="1:8" x14ac:dyDescent="0.15">
      <c r="A165" t="str">
        <f>IF(個人申込!J48="","",個人申込!U48)</f>
        <v/>
      </c>
      <c r="B165" s="57" t="str">
        <f>個人申込!AB48</f>
        <v/>
      </c>
      <c r="C165" s="57" t="str">
        <f>個人申込!AE48</f>
        <v/>
      </c>
      <c r="D165" s="57" t="str">
        <f>個人申込!X48</f>
        <v/>
      </c>
      <c r="E165">
        <v>0</v>
      </c>
      <c r="F165" s="54">
        <v>0</v>
      </c>
      <c r="G165" s="57" t="str">
        <f>個人申込!AH48</f>
        <v>999:99.99</v>
      </c>
      <c r="H165" t="str">
        <f>IF(個人申込!L48="","",VALUE(1))</f>
        <v/>
      </c>
    </row>
    <row r="166" spans="1:8" x14ac:dyDescent="0.15">
      <c r="A166" t="str">
        <f>IF(個人申込!J49="","",個人申込!U49)</f>
        <v/>
      </c>
      <c r="B166" s="57" t="str">
        <f>個人申込!AB49</f>
        <v/>
      </c>
      <c r="C166" s="57" t="str">
        <f>個人申込!AE49</f>
        <v/>
      </c>
      <c r="D166" s="57" t="str">
        <f>個人申込!X49</f>
        <v/>
      </c>
      <c r="E166">
        <v>0</v>
      </c>
      <c r="F166" s="54">
        <v>0</v>
      </c>
      <c r="G166" s="57" t="str">
        <f>個人申込!AH49</f>
        <v>999:99.99</v>
      </c>
      <c r="H166" t="str">
        <f>IF(個人申込!L49="","",VALUE(1))</f>
        <v/>
      </c>
    </row>
    <row r="167" spans="1:8" x14ac:dyDescent="0.15">
      <c r="A167" t="str">
        <f>IF(個人申込!J50="","",個人申込!U50)</f>
        <v/>
      </c>
      <c r="B167" s="57" t="str">
        <f>個人申込!AB50</f>
        <v/>
      </c>
      <c r="C167" s="57" t="str">
        <f>個人申込!AE50</f>
        <v/>
      </c>
      <c r="D167" s="57" t="str">
        <f>個人申込!X50</f>
        <v/>
      </c>
      <c r="E167">
        <v>0</v>
      </c>
      <c r="F167" s="54">
        <v>0</v>
      </c>
      <c r="G167" s="57" t="str">
        <f>個人申込!AH50</f>
        <v>999:99.99</v>
      </c>
      <c r="H167" t="str">
        <f>IF(個人申込!L50="","",VALUE(1))</f>
        <v/>
      </c>
    </row>
    <row r="168" spans="1:8" x14ac:dyDescent="0.15">
      <c r="A168" t="str">
        <f>IF(個人申込!J51="","",個人申込!U51)</f>
        <v/>
      </c>
      <c r="B168" s="57" t="str">
        <f>個人申込!AB51</f>
        <v/>
      </c>
      <c r="C168" s="57" t="str">
        <f>個人申込!AE51</f>
        <v/>
      </c>
      <c r="D168" s="57" t="str">
        <f>個人申込!X51</f>
        <v/>
      </c>
      <c r="E168">
        <v>0</v>
      </c>
      <c r="F168" s="54">
        <v>0</v>
      </c>
      <c r="G168" s="57" t="str">
        <f>個人申込!AH51</f>
        <v>999:99.99</v>
      </c>
      <c r="H168" t="str">
        <f>IF(個人申込!L51="","",VALUE(1))</f>
        <v/>
      </c>
    </row>
    <row r="169" spans="1:8" x14ac:dyDescent="0.15">
      <c r="A169" t="str">
        <f>IF(個人申込!J52="","",個人申込!U52)</f>
        <v/>
      </c>
      <c r="B169" s="57" t="str">
        <f>個人申込!AB52</f>
        <v/>
      </c>
      <c r="C169" s="57" t="str">
        <f>個人申込!AE52</f>
        <v/>
      </c>
      <c r="D169" s="57" t="str">
        <f>個人申込!X52</f>
        <v/>
      </c>
      <c r="E169">
        <v>0</v>
      </c>
      <c r="F169" s="54">
        <v>0</v>
      </c>
      <c r="G169" s="57" t="str">
        <f>個人申込!AH52</f>
        <v>999:99.99</v>
      </c>
      <c r="H169" t="str">
        <f>IF(個人申込!L52="","",VALUE(1))</f>
        <v/>
      </c>
    </row>
    <row r="170" spans="1:8" x14ac:dyDescent="0.15">
      <c r="A170" t="str">
        <f>IF(個人申込!J53="","",個人申込!U53)</f>
        <v/>
      </c>
      <c r="B170" s="57" t="str">
        <f>個人申込!AB53</f>
        <v/>
      </c>
      <c r="C170" s="57" t="str">
        <f>個人申込!AE53</f>
        <v/>
      </c>
      <c r="D170" s="57" t="str">
        <f>個人申込!X53</f>
        <v/>
      </c>
      <c r="E170">
        <v>0</v>
      </c>
      <c r="F170" s="54">
        <v>0</v>
      </c>
      <c r="G170" s="57" t="str">
        <f>個人申込!AH53</f>
        <v>999:99.99</v>
      </c>
      <c r="H170" t="str">
        <f>IF(個人申込!L53="","",VALUE(1))</f>
        <v/>
      </c>
    </row>
    <row r="171" spans="1:8" x14ac:dyDescent="0.15">
      <c r="A171" t="str">
        <f>IF(個人申込!J54="","",個人申込!U54)</f>
        <v/>
      </c>
      <c r="B171" s="57" t="str">
        <f>個人申込!AB54</f>
        <v/>
      </c>
      <c r="C171" s="57" t="str">
        <f>個人申込!AE54</f>
        <v/>
      </c>
      <c r="D171" s="57" t="str">
        <f>個人申込!X54</f>
        <v/>
      </c>
      <c r="E171">
        <v>0</v>
      </c>
      <c r="F171" s="54">
        <v>0</v>
      </c>
      <c r="G171" s="57" t="str">
        <f>個人申込!AH54</f>
        <v>999:99.99</v>
      </c>
      <c r="H171" t="str">
        <f>IF(個人申込!L54="","",VALUE(1))</f>
        <v/>
      </c>
    </row>
    <row r="172" spans="1:8" x14ac:dyDescent="0.15">
      <c r="A172" t="str">
        <f>IF(個人申込!J55="","",個人申込!U55)</f>
        <v/>
      </c>
      <c r="B172" s="57" t="str">
        <f>個人申込!AB55</f>
        <v/>
      </c>
      <c r="C172" s="57" t="str">
        <f>個人申込!AE55</f>
        <v/>
      </c>
      <c r="D172" s="57" t="str">
        <f>個人申込!X55</f>
        <v/>
      </c>
      <c r="E172">
        <v>0</v>
      </c>
      <c r="F172" s="54">
        <v>0</v>
      </c>
      <c r="G172" s="57" t="str">
        <f>個人申込!AH55</f>
        <v>999:99.99</v>
      </c>
      <c r="H172" t="str">
        <f>IF(個人申込!L55="","",VALUE(1))</f>
        <v/>
      </c>
    </row>
    <row r="173" spans="1:8" x14ac:dyDescent="0.15">
      <c r="A173" t="str">
        <f>IF(個人申込!J56="","",個人申込!U56)</f>
        <v/>
      </c>
      <c r="B173" s="57" t="str">
        <f>個人申込!AB56</f>
        <v/>
      </c>
      <c r="C173" s="57" t="str">
        <f>個人申込!AE56</f>
        <v/>
      </c>
      <c r="D173" s="57" t="str">
        <f>個人申込!X56</f>
        <v/>
      </c>
      <c r="E173">
        <v>0</v>
      </c>
      <c r="F173" s="54">
        <v>0</v>
      </c>
      <c r="G173" s="57" t="str">
        <f>個人申込!AH56</f>
        <v>999:99.99</v>
      </c>
      <c r="H173" t="str">
        <f>IF(個人申込!L56="","",VALUE(1))</f>
        <v/>
      </c>
    </row>
    <row r="174" spans="1:8" x14ac:dyDescent="0.15">
      <c r="A174" t="str">
        <f>IF(個人申込!J57="","",個人申込!U57)</f>
        <v/>
      </c>
      <c r="B174" s="57" t="str">
        <f>個人申込!AB57</f>
        <v/>
      </c>
      <c r="C174" s="57" t="str">
        <f>個人申込!AE57</f>
        <v/>
      </c>
      <c r="D174" s="57" t="str">
        <f>個人申込!X57</f>
        <v/>
      </c>
      <c r="E174">
        <v>0</v>
      </c>
      <c r="F174" s="54">
        <v>0</v>
      </c>
      <c r="G174" s="57" t="str">
        <f>個人申込!AH57</f>
        <v>999:99.99</v>
      </c>
      <c r="H174" t="str">
        <f>IF(個人申込!L57="","",VALUE(1))</f>
        <v/>
      </c>
    </row>
    <row r="175" spans="1:8" x14ac:dyDescent="0.15">
      <c r="A175" t="str">
        <f>IF(個人申込!J58="","",個人申込!U58)</f>
        <v/>
      </c>
      <c r="B175" s="57" t="str">
        <f>個人申込!AB58</f>
        <v/>
      </c>
      <c r="C175" s="57" t="str">
        <f>個人申込!AE58</f>
        <v/>
      </c>
      <c r="D175" s="57" t="str">
        <f>個人申込!X58</f>
        <v/>
      </c>
      <c r="E175">
        <v>0</v>
      </c>
      <c r="F175" s="54">
        <v>0</v>
      </c>
      <c r="G175" s="57" t="str">
        <f>個人申込!AH58</f>
        <v>999:99.99</v>
      </c>
      <c r="H175" t="str">
        <f>IF(個人申込!L58="","",VALUE(1))</f>
        <v/>
      </c>
    </row>
    <row r="176" spans="1:8" x14ac:dyDescent="0.15">
      <c r="A176" t="str">
        <f>IF(個人申込!J59="","",個人申込!U59)</f>
        <v/>
      </c>
      <c r="B176" s="57" t="str">
        <f>個人申込!AB59</f>
        <v/>
      </c>
      <c r="C176" s="57" t="str">
        <f>個人申込!AE59</f>
        <v/>
      </c>
      <c r="D176" s="57" t="str">
        <f>個人申込!X59</f>
        <v/>
      </c>
      <c r="E176">
        <v>0</v>
      </c>
      <c r="F176" s="54">
        <v>0</v>
      </c>
      <c r="G176" s="57" t="str">
        <f>個人申込!AH59</f>
        <v>999:99.99</v>
      </c>
      <c r="H176" t="str">
        <f>IF(個人申込!L59="","",VALUE(1))</f>
        <v/>
      </c>
    </row>
    <row r="177" spans="1:8" x14ac:dyDescent="0.15">
      <c r="A177" t="str">
        <f>IF(個人申込!J60="","",個人申込!U60)</f>
        <v/>
      </c>
      <c r="B177" s="57" t="str">
        <f>個人申込!AB60</f>
        <v/>
      </c>
      <c r="C177" s="57" t="str">
        <f>個人申込!AE60</f>
        <v/>
      </c>
      <c r="D177" s="57" t="str">
        <f>個人申込!X60</f>
        <v/>
      </c>
      <c r="E177">
        <v>0</v>
      </c>
      <c r="F177" s="54">
        <v>0</v>
      </c>
      <c r="G177" s="57" t="str">
        <f>個人申込!AH60</f>
        <v>999:99.99</v>
      </c>
      <c r="H177" t="str">
        <f>IF(個人申込!L60="","",VALUE(1))</f>
        <v/>
      </c>
    </row>
    <row r="178" spans="1:8" x14ac:dyDescent="0.15">
      <c r="A178" t="str">
        <f>IF(個人申込!J61="","",個人申込!U61)</f>
        <v/>
      </c>
      <c r="B178" s="57" t="str">
        <f>個人申込!AB61</f>
        <v/>
      </c>
      <c r="C178" s="57" t="str">
        <f>個人申込!AE61</f>
        <v/>
      </c>
      <c r="D178" s="57" t="str">
        <f>個人申込!X61</f>
        <v/>
      </c>
      <c r="E178">
        <v>0</v>
      </c>
      <c r="F178" s="54">
        <v>0</v>
      </c>
      <c r="G178" s="57" t="str">
        <f>個人申込!AH61</f>
        <v>999:99.99</v>
      </c>
      <c r="H178" t="str">
        <f>IF(個人申込!L61="","",VALUE(1))</f>
        <v/>
      </c>
    </row>
    <row r="179" spans="1:8" x14ac:dyDescent="0.15">
      <c r="A179" t="str">
        <f>IF(個人申込!J62="","",個人申込!U62)</f>
        <v/>
      </c>
      <c r="B179" s="57" t="str">
        <f>個人申込!AB62</f>
        <v/>
      </c>
      <c r="C179" s="57" t="str">
        <f>個人申込!AE62</f>
        <v/>
      </c>
      <c r="D179" s="57" t="str">
        <f>個人申込!X62</f>
        <v/>
      </c>
      <c r="E179">
        <v>0</v>
      </c>
      <c r="F179" s="54">
        <v>0</v>
      </c>
      <c r="G179" s="57" t="str">
        <f>個人申込!AH62</f>
        <v>999:99.99</v>
      </c>
      <c r="H179" t="str">
        <f>IF(個人申込!L62="","",VALUE(1))</f>
        <v/>
      </c>
    </row>
    <row r="180" spans="1:8" x14ac:dyDescent="0.15">
      <c r="A180" t="str">
        <f>IF(個人申込!J63="","",個人申込!U63)</f>
        <v/>
      </c>
      <c r="B180" s="57" t="str">
        <f>個人申込!AB63</f>
        <v/>
      </c>
      <c r="C180" s="57" t="str">
        <f>個人申込!AE63</f>
        <v/>
      </c>
      <c r="D180" s="57" t="str">
        <f>個人申込!X63</f>
        <v/>
      </c>
      <c r="E180">
        <v>0</v>
      </c>
      <c r="F180" s="54">
        <v>0</v>
      </c>
      <c r="G180" s="57" t="str">
        <f>個人申込!AH63</f>
        <v>999:99.99</v>
      </c>
      <c r="H180" t="str">
        <f>IF(個人申込!L63="","",VALUE(1))</f>
        <v/>
      </c>
    </row>
    <row r="181" spans="1:8" x14ac:dyDescent="0.15">
      <c r="A181" t="str">
        <f>IF(個人申込!J64="","",個人申込!U64)</f>
        <v/>
      </c>
      <c r="B181" s="57" t="str">
        <f>個人申込!AB64</f>
        <v/>
      </c>
      <c r="C181" s="57" t="str">
        <f>個人申込!AE64</f>
        <v/>
      </c>
      <c r="D181" s="57" t="str">
        <f>個人申込!X64</f>
        <v/>
      </c>
      <c r="E181">
        <v>0</v>
      </c>
      <c r="F181" s="54">
        <v>0</v>
      </c>
      <c r="G181" s="57" t="str">
        <f>個人申込!AH64</f>
        <v>999:99.99</v>
      </c>
      <c r="H181" t="str">
        <f>IF(個人申込!L64="","",VALUE(1))</f>
        <v/>
      </c>
    </row>
    <row r="182" spans="1:8" x14ac:dyDescent="0.15">
      <c r="A182" t="str">
        <f>IF(個人申込!J65="","",個人申込!U65)</f>
        <v/>
      </c>
      <c r="B182" s="57" t="str">
        <f>個人申込!AB65</f>
        <v/>
      </c>
      <c r="C182" s="57" t="str">
        <f>個人申込!AE65</f>
        <v/>
      </c>
      <c r="D182" s="57" t="str">
        <f>個人申込!X65</f>
        <v/>
      </c>
      <c r="E182">
        <v>0</v>
      </c>
      <c r="F182" s="54">
        <v>0</v>
      </c>
      <c r="G182" s="57" t="str">
        <f>個人申込!AH65</f>
        <v>999:99.99</v>
      </c>
      <c r="H182" t="str">
        <f>IF(個人申込!L65="","",VALUE(1))</f>
        <v/>
      </c>
    </row>
    <row r="183" spans="1:8" x14ac:dyDescent="0.15">
      <c r="A183" s="51" t="str">
        <f>IF(個人申込!J66="","",個人申込!U66)</f>
        <v/>
      </c>
      <c r="B183" s="51" t="str">
        <f>個人申込!AB66</f>
        <v/>
      </c>
      <c r="C183" s="51" t="str">
        <f>個人申込!AE66</f>
        <v/>
      </c>
      <c r="D183" s="51" t="str">
        <f>個人申込!X66</f>
        <v/>
      </c>
      <c r="E183" s="51">
        <v>0</v>
      </c>
      <c r="F183" s="55">
        <v>0</v>
      </c>
      <c r="G183" s="51" t="str">
        <f>個人申込!AH66</f>
        <v>999:99.99</v>
      </c>
      <c r="H183" t="str">
        <f>IF(個人申込!L66="","",VALUE(1))</f>
        <v/>
      </c>
    </row>
    <row r="184" spans="1:8" x14ac:dyDescent="0.15">
      <c r="B184" s="57"/>
      <c r="C184" s="57"/>
      <c r="D184" s="57"/>
      <c r="F184" s="54"/>
      <c r="G184" s="57"/>
    </row>
    <row r="185" spans="1:8" x14ac:dyDescent="0.15">
      <c r="A185" s="51"/>
      <c r="B185" s="51"/>
      <c r="C185" s="51"/>
      <c r="D185" s="51"/>
      <c r="E185" s="51"/>
      <c r="F185" s="55"/>
      <c r="G185" s="51"/>
    </row>
    <row r="186" spans="1:8" x14ac:dyDescent="0.15">
      <c r="A186" t="str">
        <f>IF(個人申込!J69="","",個人申込!U69)</f>
        <v/>
      </c>
      <c r="B186" s="57" t="str">
        <f>個人申込!AB69</f>
        <v/>
      </c>
      <c r="C186" s="57" t="str">
        <f>個人申込!AE69</f>
        <v/>
      </c>
      <c r="D186" s="57" t="str">
        <f>個人申込!X69</f>
        <v/>
      </c>
      <c r="E186">
        <v>0</v>
      </c>
      <c r="F186" s="54">
        <v>5</v>
      </c>
      <c r="G186" s="57" t="str">
        <f>個人申込!AH69</f>
        <v>999:99.99</v>
      </c>
      <c r="H186" t="str">
        <f>IF(個人申込!L69="","",VALUE(1))</f>
        <v/>
      </c>
    </row>
    <row r="187" spans="1:8" x14ac:dyDescent="0.15">
      <c r="A187" t="str">
        <f>IF(個人申込!J70="","",個人申込!U70)</f>
        <v/>
      </c>
      <c r="B187" s="57" t="str">
        <f>個人申込!AB70</f>
        <v/>
      </c>
      <c r="C187" s="57" t="str">
        <f>個人申込!AE70</f>
        <v/>
      </c>
      <c r="D187" s="57" t="str">
        <f>個人申込!X70</f>
        <v/>
      </c>
      <c r="E187">
        <v>0</v>
      </c>
      <c r="F187" s="54">
        <v>5</v>
      </c>
      <c r="G187" s="57" t="str">
        <f>個人申込!AH70</f>
        <v>999:99.99</v>
      </c>
      <c r="H187" t="str">
        <f>IF(個人申込!L70="","",VALUE(1))</f>
        <v/>
      </c>
    </row>
    <row r="188" spans="1:8" x14ac:dyDescent="0.15">
      <c r="A188" t="str">
        <f>IF(個人申込!J71="","",個人申込!U71)</f>
        <v/>
      </c>
      <c r="B188" s="57" t="str">
        <f>個人申込!AB71</f>
        <v/>
      </c>
      <c r="C188" s="57" t="str">
        <f>個人申込!AE71</f>
        <v/>
      </c>
      <c r="D188" s="57" t="str">
        <f>個人申込!X71</f>
        <v/>
      </c>
      <c r="E188">
        <v>0</v>
      </c>
      <c r="F188" s="54">
        <v>5</v>
      </c>
      <c r="G188" s="57" t="str">
        <f>個人申込!AH71</f>
        <v>999:99.99</v>
      </c>
      <c r="H188" t="str">
        <f>IF(個人申込!L71="","",VALUE(1))</f>
        <v/>
      </c>
    </row>
    <row r="189" spans="1:8" x14ac:dyDescent="0.15">
      <c r="A189" t="str">
        <f>IF(個人申込!J72="","",個人申込!U72)</f>
        <v/>
      </c>
      <c r="B189" s="57" t="str">
        <f>個人申込!AB72</f>
        <v/>
      </c>
      <c r="C189" s="57" t="str">
        <f>個人申込!AE72</f>
        <v/>
      </c>
      <c r="D189" s="57" t="str">
        <f>個人申込!X72</f>
        <v/>
      </c>
      <c r="E189">
        <v>0</v>
      </c>
      <c r="F189" s="54">
        <v>5</v>
      </c>
      <c r="G189" s="57" t="str">
        <f>個人申込!AH72</f>
        <v>999:99.99</v>
      </c>
      <c r="H189" t="str">
        <f>IF(個人申込!L72="","",VALUE(1))</f>
        <v/>
      </c>
    </row>
    <row r="190" spans="1:8" x14ac:dyDescent="0.15">
      <c r="A190" t="str">
        <f>IF(個人申込!J73="","",個人申込!U73)</f>
        <v/>
      </c>
      <c r="B190" s="57" t="str">
        <f>個人申込!AB73</f>
        <v/>
      </c>
      <c r="C190" s="57" t="str">
        <f>個人申込!AE73</f>
        <v/>
      </c>
      <c r="D190" s="57" t="str">
        <f>個人申込!X73</f>
        <v/>
      </c>
      <c r="E190">
        <v>0</v>
      </c>
      <c r="F190" s="54">
        <v>5</v>
      </c>
      <c r="G190" s="57" t="str">
        <f>個人申込!AH73</f>
        <v>999:99.99</v>
      </c>
      <c r="H190" t="str">
        <f>IF(個人申込!L73="","",VALUE(1))</f>
        <v/>
      </c>
    </row>
    <row r="191" spans="1:8" x14ac:dyDescent="0.15">
      <c r="A191" t="str">
        <f>IF(個人申込!J74="","",個人申込!U74)</f>
        <v/>
      </c>
      <c r="B191" s="57" t="str">
        <f>個人申込!AB74</f>
        <v/>
      </c>
      <c r="C191" s="57" t="str">
        <f>個人申込!AE74</f>
        <v/>
      </c>
      <c r="D191" s="57" t="str">
        <f>個人申込!X74</f>
        <v/>
      </c>
      <c r="E191">
        <v>0</v>
      </c>
      <c r="F191" s="54">
        <v>5</v>
      </c>
      <c r="G191" s="57" t="str">
        <f>個人申込!AH74</f>
        <v>999:99.99</v>
      </c>
      <c r="H191" t="str">
        <f>IF(個人申込!L74="","",VALUE(1))</f>
        <v/>
      </c>
    </row>
    <row r="192" spans="1:8" x14ac:dyDescent="0.15">
      <c r="A192" t="str">
        <f>IF(個人申込!J75="","",個人申込!U75)</f>
        <v/>
      </c>
      <c r="B192" s="57" t="str">
        <f>個人申込!AB75</f>
        <v/>
      </c>
      <c r="C192" s="57" t="str">
        <f>個人申込!AE75</f>
        <v/>
      </c>
      <c r="D192" s="57" t="str">
        <f>個人申込!X75</f>
        <v/>
      </c>
      <c r="E192">
        <v>0</v>
      </c>
      <c r="F192" s="54">
        <v>5</v>
      </c>
      <c r="G192" s="57" t="str">
        <f>個人申込!AH75</f>
        <v>999:99.99</v>
      </c>
      <c r="H192" t="str">
        <f>IF(個人申込!L75="","",VALUE(1))</f>
        <v/>
      </c>
    </row>
    <row r="193" spans="1:8" x14ac:dyDescent="0.15">
      <c r="A193" t="str">
        <f>IF(個人申込!J76="","",個人申込!U76)</f>
        <v/>
      </c>
      <c r="B193" s="57" t="str">
        <f>個人申込!AB76</f>
        <v/>
      </c>
      <c r="C193" s="57" t="str">
        <f>個人申込!AE76</f>
        <v/>
      </c>
      <c r="D193" s="57" t="str">
        <f>個人申込!X76</f>
        <v/>
      </c>
      <c r="E193">
        <v>0</v>
      </c>
      <c r="F193" s="54">
        <v>5</v>
      </c>
      <c r="G193" s="57" t="str">
        <f>個人申込!AH76</f>
        <v>999:99.99</v>
      </c>
      <c r="H193" t="str">
        <f>IF(個人申込!L76="","",VALUE(1))</f>
        <v/>
      </c>
    </row>
    <row r="194" spans="1:8" x14ac:dyDescent="0.15">
      <c r="A194" t="str">
        <f>IF(個人申込!J77="","",個人申込!U77)</f>
        <v/>
      </c>
      <c r="B194" s="57" t="str">
        <f>個人申込!AB77</f>
        <v/>
      </c>
      <c r="C194" s="57" t="str">
        <f>個人申込!AE77</f>
        <v/>
      </c>
      <c r="D194" s="57" t="str">
        <f>個人申込!X77</f>
        <v/>
      </c>
      <c r="E194">
        <v>0</v>
      </c>
      <c r="F194" s="54">
        <v>5</v>
      </c>
      <c r="G194" s="57" t="str">
        <f>個人申込!AH77</f>
        <v>999:99.99</v>
      </c>
      <c r="H194" t="str">
        <f>IF(個人申込!L77="","",VALUE(1))</f>
        <v/>
      </c>
    </row>
    <row r="195" spans="1:8" x14ac:dyDescent="0.15">
      <c r="A195" t="str">
        <f>IF(個人申込!J78="","",個人申込!U78)</f>
        <v/>
      </c>
      <c r="B195" s="57" t="str">
        <f>個人申込!AB78</f>
        <v/>
      </c>
      <c r="C195" s="57" t="str">
        <f>個人申込!AE78</f>
        <v/>
      </c>
      <c r="D195" s="57" t="str">
        <f>個人申込!X78</f>
        <v/>
      </c>
      <c r="E195">
        <v>0</v>
      </c>
      <c r="F195" s="54">
        <v>5</v>
      </c>
      <c r="G195" s="57" t="str">
        <f>個人申込!AH78</f>
        <v>999:99.99</v>
      </c>
      <c r="H195" t="str">
        <f>IF(個人申込!L78="","",VALUE(1))</f>
        <v/>
      </c>
    </row>
    <row r="196" spans="1:8" x14ac:dyDescent="0.15">
      <c r="A196" t="str">
        <f>IF(個人申込!J79="","",個人申込!U79)</f>
        <v/>
      </c>
      <c r="B196" s="57" t="str">
        <f>個人申込!AB79</f>
        <v/>
      </c>
      <c r="C196" s="57" t="str">
        <f>個人申込!AE79</f>
        <v/>
      </c>
      <c r="D196" s="57" t="str">
        <f>個人申込!X79</f>
        <v/>
      </c>
      <c r="E196">
        <v>0</v>
      </c>
      <c r="F196" s="54">
        <v>5</v>
      </c>
      <c r="G196" s="57" t="str">
        <f>個人申込!AH79</f>
        <v>999:99.99</v>
      </c>
      <c r="H196" t="str">
        <f>IF(個人申込!L79="","",VALUE(1))</f>
        <v/>
      </c>
    </row>
    <row r="197" spans="1:8" x14ac:dyDescent="0.15">
      <c r="A197" t="str">
        <f>IF(個人申込!J80="","",個人申込!U80)</f>
        <v/>
      </c>
      <c r="B197" s="57" t="str">
        <f>個人申込!AB80</f>
        <v/>
      </c>
      <c r="C197" s="57" t="str">
        <f>個人申込!AE80</f>
        <v/>
      </c>
      <c r="D197" s="57" t="str">
        <f>個人申込!X80</f>
        <v/>
      </c>
      <c r="E197">
        <v>0</v>
      </c>
      <c r="F197" s="54">
        <v>5</v>
      </c>
      <c r="G197" s="57" t="str">
        <f>個人申込!AH80</f>
        <v>999:99.99</v>
      </c>
      <c r="H197" t="str">
        <f>IF(個人申込!L80="","",VALUE(1))</f>
        <v/>
      </c>
    </row>
    <row r="198" spans="1:8" x14ac:dyDescent="0.15">
      <c r="A198" t="str">
        <f>IF(個人申込!J81="","",個人申込!U81)</f>
        <v/>
      </c>
      <c r="B198" s="57" t="str">
        <f>個人申込!AB81</f>
        <v/>
      </c>
      <c r="C198" s="57" t="str">
        <f>個人申込!AE81</f>
        <v/>
      </c>
      <c r="D198" s="57" t="str">
        <f>個人申込!X81</f>
        <v/>
      </c>
      <c r="E198">
        <v>0</v>
      </c>
      <c r="F198" s="54">
        <v>5</v>
      </c>
      <c r="G198" s="57" t="str">
        <f>個人申込!AH81</f>
        <v>999:99.99</v>
      </c>
      <c r="H198" t="str">
        <f>IF(個人申込!L81="","",VALUE(1))</f>
        <v/>
      </c>
    </row>
    <row r="199" spans="1:8" x14ac:dyDescent="0.15">
      <c r="A199" t="str">
        <f>IF(個人申込!J82="","",個人申込!U82)</f>
        <v/>
      </c>
      <c r="B199" s="57" t="str">
        <f>個人申込!AB82</f>
        <v/>
      </c>
      <c r="C199" s="57" t="str">
        <f>個人申込!AE82</f>
        <v/>
      </c>
      <c r="D199" s="57" t="str">
        <f>個人申込!X82</f>
        <v/>
      </c>
      <c r="E199">
        <v>0</v>
      </c>
      <c r="F199" s="54">
        <v>5</v>
      </c>
      <c r="G199" s="57" t="str">
        <f>個人申込!AH82</f>
        <v>999:99.99</v>
      </c>
      <c r="H199" t="str">
        <f>IF(個人申込!L82="","",VALUE(1))</f>
        <v/>
      </c>
    </row>
    <row r="200" spans="1:8" x14ac:dyDescent="0.15">
      <c r="A200" t="str">
        <f>IF(個人申込!J83="","",個人申込!U83)</f>
        <v/>
      </c>
      <c r="B200" s="57" t="str">
        <f>個人申込!AB83</f>
        <v/>
      </c>
      <c r="C200" s="57" t="str">
        <f>個人申込!AE83</f>
        <v/>
      </c>
      <c r="D200" s="57" t="str">
        <f>個人申込!X83</f>
        <v/>
      </c>
      <c r="E200">
        <v>0</v>
      </c>
      <c r="F200" s="54">
        <v>5</v>
      </c>
      <c r="G200" s="57" t="str">
        <f>個人申込!AH83</f>
        <v>999:99.99</v>
      </c>
      <c r="H200" t="str">
        <f>IF(個人申込!L83="","",VALUE(1))</f>
        <v/>
      </c>
    </row>
    <row r="201" spans="1:8" x14ac:dyDescent="0.15">
      <c r="A201" t="str">
        <f>IF(個人申込!J84="","",個人申込!U84)</f>
        <v/>
      </c>
      <c r="B201" s="57" t="str">
        <f>個人申込!AB84</f>
        <v/>
      </c>
      <c r="C201" s="57" t="str">
        <f>個人申込!AE84</f>
        <v/>
      </c>
      <c r="D201" s="57" t="str">
        <f>個人申込!X84</f>
        <v/>
      </c>
      <c r="E201">
        <v>0</v>
      </c>
      <c r="F201" s="54">
        <v>5</v>
      </c>
      <c r="G201" s="57" t="str">
        <f>個人申込!AH84</f>
        <v>999:99.99</v>
      </c>
      <c r="H201" t="str">
        <f>IF(個人申込!L84="","",VALUE(1))</f>
        <v/>
      </c>
    </row>
    <row r="202" spans="1:8" x14ac:dyDescent="0.15">
      <c r="A202" t="str">
        <f>IF(個人申込!J85="","",個人申込!U85)</f>
        <v/>
      </c>
      <c r="B202" s="57" t="str">
        <f>個人申込!AB85</f>
        <v/>
      </c>
      <c r="C202" s="57" t="str">
        <f>個人申込!AE85</f>
        <v/>
      </c>
      <c r="D202" s="57" t="str">
        <f>個人申込!X85</f>
        <v/>
      </c>
      <c r="E202">
        <v>0</v>
      </c>
      <c r="F202" s="54">
        <v>5</v>
      </c>
      <c r="G202" s="57" t="str">
        <f>個人申込!AH85</f>
        <v>999:99.99</v>
      </c>
      <c r="H202" t="str">
        <f>IF(個人申込!L85="","",VALUE(1))</f>
        <v/>
      </c>
    </row>
    <row r="203" spans="1:8" x14ac:dyDescent="0.15">
      <c r="A203" t="str">
        <f>IF(個人申込!J86="","",個人申込!U86)</f>
        <v/>
      </c>
      <c r="B203" s="57" t="str">
        <f>個人申込!AB86</f>
        <v/>
      </c>
      <c r="C203" s="57" t="str">
        <f>個人申込!AE86</f>
        <v/>
      </c>
      <c r="D203" s="57" t="str">
        <f>個人申込!X86</f>
        <v/>
      </c>
      <c r="E203">
        <v>0</v>
      </c>
      <c r="F203" s="54">
        <v>5</v>
      </c>
      <c r="G203" s="57" t="str">
        <f>個人申込!AH86</f>
        <v>999:99.99</v>
      </c>
      <c r="H203" t="str">
        <f>IF(個人申込!L86="","",VALUE(1))</f>
        <v/>
      </c>
    </row>
    <row r="204" spans="1:8" x14ac:dyDescent="0.15">
      <c r="A204" t="str">
        <f>IF(個人申込!J87="","",個人申込!U87)</f>
        <v/>
      </c>
      <c r="B204" s="57" t="str">
        <f>個人申込!AB87</f>
        <v/>
      </c>
      <c r="C204" s="57" t="str">
        <f>個人申込!AE87</f>
        <v/>
      </c>
      <c r="D204" s="57" t="str">
        <f>個人申込!X87</f>
        <v/>
      </c>
      <c r="E204">
        <v>0</v>
      </c>
      <c r="F204" s="54">
        <v>5</v>
      </c>
      <c r="G204" s="57" t="str">
        <f>個人申込!AH87</f>
        <v>999:99.99</v>
      </c>
      <c r="H204" t="str">
        <f>IF(個人申込!L87="","",VALUE(1))</f>
        <v/>
      </c>
    </row>
    <row r="205" spans="1:8" x14ac:dyDescent="0.15">
      <c r="A205" t="str">
        <f>IF(個人申込!J88="","",個人申込!U88)</f>
        <v/>
      </c>
      <c r="B205" s="57" t="str">
        <f>個人申込!AB88</f>
        <v/>
      </c>
      <c r="C205" s="57" t="str">
        <f>個人申込!AE88</f>
        <v/>
      </c>
      <c r="D205" s="57" t="str">
        <f>個人申込!X88</f>
        <v/>
      </c>
      <c r="E205">
        <v>0</v>
      </c>
      <c r="F205" s="54">
        <v>5</v>
      </c>
      <c r="G205" s="57" t="str">
        <f>個人申込!AH88</f>
        <v>999:99.99</v>
      </c>
      <c r="H205" t="str">
        <f>IF(個人申込!L88="","",VALUE(1))</f>
        <v/>
      </c>
    </row>
    <row r="206" spans="1:8" x14ac:dyDescent="0.15">
      <c r="A206" t="str">
        <f>IF(個人申込!J89="","",個人申込!U89)</f>
        <v/>
      </c>
      <c r="B206" s="57" t="str">
        <f>個人申込!AB89</f>
        <v/>
      </c>
      <c r="C206" s="57" t="str">
        <f>個人申込!AE89</f>
        <v/>
      </c>
      <c r="D206" s="57" t="str">
        <f>個人申込!X89</f>
        <v/>
      </c>
      <c r="E206">
        <v>0</v>
      </c>
      <c r="F206" s="54">
        <v>5</v>
      </c>
      <c r="G206" s="57" t="str">
        <f>個人申込!AH89</f>
        <v>999:99.99</v>
      </c>
      <c r="H206" t="str">
        <f>IF(個人申込!L89="","",VALUE(1))</f>
        <v/>
      </c>
    </row>
    <row r="207" spans="1:8" x14ac:dyDescent="0.15">
      <c r="A207" t="str">
        <f>IF(個人申込!J90="","",個人申込!U90)</f>
        <v/>
      </c>
      <c r="B207" s="57" t="str">
        <f>個人申込!AB90</f>
        <v/>
      </c>
      <c r="C207" s="57" t="str">
        <f>個人申込!AE90</f>
        <v/>
      </c>
      <c r="D207" s="57" t="str">
        <f>個人申込!X90</f>
        <v/>
      </c>
      <c r="E207">
        <v>0</v>
      </c>
      <c r="F207" s="54">
        <v>5</v>
      </c>
      <c r="G207" s="57" t="str">
        <f>個人申込!AH90</f>
        <v>999:99.99</v>
      </c>
      <c r="H207" t="str">
        <f>IF(個人申込!L90="","",VALUE(1))</f>
        <v/>
      </c>
    </row>
    <row r="208" spans="1:8" x14ac:dyDescent="0.15">
      <c r="A208" t="str">
        <f>IF(個人申込!J91="","",個人申込!U91)</f>
        <v/>
      </c>
      <c r="B208" s="57" t="str">
        <f>個人申込!AB91</f>
        <v/>
      </c>
      <c r="C208" s="57" t="str">
        <f>個人申込!AE91</f>
        <v/>
      </c>
      <c r="D208" s="57" t="str">
        <f>個人申込!X91</f>
        <v/>
      </c>
      <c r="E208">
        <v>0</v>
      </c>
      <c r="F208" s="54">
        <v>5</v>
      </c>
      <c r="G208" s="57" t="str">
        <f>個人申込!AH91</f>
        <v>999:99.99</v>
      </c>
      <c r="H208" t="str">
        <f>IF(個人申込!L91="","",VALUE(1))</f>
        <v/>
      </c>
    </row>
    <row r="209" spans="1:8" x14ac:dyDescent="0.15">
      <c r="A209" t="str">
        <f>IF(個人申込!J92="","",個人申込!U92)</f>
        <v/>
      </c>
      <c r="B209" s="57" t="str">
        <f>個人申込!AB92</f>
        <v/>
      </c>
      <c r="C209" s="57" t="str">
        <f>個人申込!AE92</f>
        <v/>
      </c>
      <c r="D209" s="57" t="str">
        <f>個人申込!X92</f>
        <v/>
      </c>
      <c r="E209">
        <v>0</v>
      </c>
      <c r="F209" s="54">
        <v>5</v>
      </c>
      <c r="G209" s="57" t="str">
        <f>個人申込!AH92</f>
        <v>999:99.99</v>
      </c>
      <c r="H209" t="str">
        <f>IF(個人申込!L92="","",VALUE(1))</f>
        <v/>
      </c>
    </row>
    <row r="210" spans="1:8" x14ac:dyDescent="0.15">
      <c r="A210" t="str">
        <f>IF(個人申込!J93="","",個人申込!U93)</f>
        <v/>
      </c>
      <c r="B210" s="57" t="str">
        <f>個人申込!AB93</f>
        <v/>
      </c>
      <c r="C210" s="57" t="str">
        <f>個人申込!AE93</f>
        <v/>
      </c>
      <c r="D210" s="57" t="str">
        <f>個人申込!X93</f>
        <v/>
      </c>
      <c r="E210">
        <v>0</v>
      </c>
      <c r="F210" s="54">
        <v>5</v>
      </c>
      <c r="G210" s="57" t="str">
        <f>個人申込!AH93</f>
        <v>999:99.99</v>
      </c>
      <c r="H210" t="str">
        <f>IF(個人申込!L93="","",VALUE(1))</f>
        <v/>
      </c>
    </row>
    <row r="211" spans="1:8" x14ac:dyDescent="0.15">
      <c r="A211" t="str">
        <f>IF(個人申込!J94="","",個人申込!U94)</f>
        <v/>
      </c>
      <c r="B211" s="57" t="str">
        <f>個人申込!AB94</f>
        <v/>
      </c>
      <c r="C211" s="57" t="str">
        <f>個人申込!AE94</f>
        <v/>
      </c>
      <c r="D211" s="57" t="str">
        <f>個人申込!X94</f>
        <v/>
      </c>
      <c r="E211">
        <v>0</v>
      </c>
      <c r="F211" s="54">
        <v>5</v>
      </c>
      <c r="G211" s="57" t="str">
        <f>個人申込!AH94</f>
        <v>999:99.99</v>
      </c>
      <c r="H211" t="str">
        <f>IF(個人申込!L94="","",VALUE(1))</f>
        <v/>
      </c>
    </row>
    <row r="212" spans="1:8" x14ac:dyDescent="0.15">
      <c r="A212" t="str">
        <f>IF(個人申込!J95="","",個人申込!U95)</f>
        <v/>
      </c>
      <c r="B212" s="57" t="str">
        <f>個人申込!AB95</f>
        <v/>
      </c>
      <c r="C212" s="57" t="str">
        <f>個人申込!AE95</f>
        <v/>
      </c>
      <c r="D212" s="57" t="str">
        <f>個人申込!X95</f>
        <v/>
      </c>
      <c r="E212">
        <v>0</v>
      </c>
      <c r="F212" s="54">
        <v>5</v>
      </c>
      <c r="G212" s="57" t="str">
        <f>個人申込!AH95</f>
        <v>999:99.99</v>
      </c>
      <c r="H212" t="str">
        <f>IF(個人申込!L95="","",VALUE(1))</f>
        <v/>
      </c>
    </row>
    <row r="213" spans="1:8" x14ac:dyDescent="0.15">
      <c r="A213" t="str">
        <f>IF(個人申込!J96="","",個人申込!U96)</f>
        <v/>
      </c>
      <c r="B213" s="57" t="str">
        <f>個人申込!AB96</f>
        <v/>
      </c>
      <c r="C213" s="57" t="str">
        <f>個人申込!AE96</f>
        <v/>
      </c>
      <c r="D213" s="57" t="str">
        <f>個人申込!X96</f>
        <v/>
      </c>
      <c r="E213">
        <v>0</v>
      </c>
      <c r="F213" s="54">
        <v>5</v>
      </c>
      <c r="G213" s="57" t="str">
        <f>個人申込!AH96</f>
        <v>999:99.99</v>
      </c>
      <c r="H213" t="str">
        <f>IF(個人申込!L96="","",VALUE(1))</f>
        <v/>
      </c>
    </row>
    <row r="214" spans="1:8" x14ac:dyDescent="0.15">
      <c r="A214" t="str">
        <f>IF(個人申込!J97="","",個人申込!U97)</f>
        <v/>
      </c>
      <c r="B214" s="57" t="str">
        <f>個人申込!AB97</f>
        <v/>
      </c>
      <c r="C214" s="57" t="str">
        <f>個人申込!AE97</f>
        <v/>
      </c>
      <c r="D214" s="57" t="str">
        <f>個人申込!X97</f>
        <v/>
      </c>
      <c r="E214">
        <v>0</v>
      </c>
      <c r="F214" s="54">
        <v>5</v>
      </c>
      <c r="G214" s="57" t="str">
        <f>個人申込!AH97</f>
        <v>999:99.99</v>
      </c>
      <c r="H214" t="str">
        <f>IF(個人申込!L97="","",VALUE(1))</f>
        <v/>
      </c>
    </row>
    <row r="215" spans="1:8" x14ac:dyDescent="0.15">
      <c r="A215" t="str">
        <f>IF(個人申込!J98="","",個人申込!U98)</f>
        <v/>
      </c>
      <c r="B215" s="57" t="str">
        <f>個人申込!AB98</f>
        <v/>
      </c>
      <c r="C215" s="57" t="str">
        <f>個人申込!AE98</f>
        <v/>
      </c>
      <c r="D215" s="57" t="str">
        <f>個人申込!X98</f>
        <v/>
      </c>
      <c r="E215">
        <v>0</v>
      </c>
      <c r="F215" s="54">
        <v>5</v>
      </c>
      <c r="G215" s="57" t="str">
        <f>個人申込!AH98</f>
        <v>999:99.99</v>
      </c>
      <c r="H215" t="str">
        <f>IF(個人申込!L98="","",VALUE(1))</f>
        <v/>
      </c>
    </row>
    <row r="216" spans="1:8" x14ac:dyDescent="0.15">
      <c r="A216" t="str">
        <f>IF(個人申込!J99="","",個人申込!U99)</f>
        <v/>
      </c>
      <c r="B216" s="57" t="str">
        <f>個人申込!AB99</f>
        <v/>
      </c>
      <c r="C216" s="57" t="str">
        <f>個人申込!AE99</f>
        <v/>
      </c>
      <c r="D216" s="57" t="str">
        <f>個人申込!X99</f>
        <v/>
      </c>
      <c r="E216">
        <v>0</v>
      </c>
      <c r="F216" s="54">
        <v>5</v>
      </c>
      <c r="G216" s="57" t="str">
        <f>個人申込!AH99</f>
        <v>999:99.99</v>
      </c>
      <c r="H216" t="str">
        <f>IF(個人申込!L99="","",VALUE(1))</f>
        <v/>
      </c>
    </row>
    <row r="217" spans="1:8" x14ac:dyDescent="0.15">
      <c r="A217" t="str">
        <f>IF(個人申込!J100="","",個人申込!U100)</f>
        <v/>
      </c>
      <c r="B217" s="57" t="str">
        <f>個人申込!AB100</f>
        <v/>
      </c>
      <c r="C217" s="57" t="str">
        <f>個人申込!AE100</f>
        <v/>
      </c>
      <c r="D217" s="57" t="str">
        <f>個人申込!X100</f>
        <v/>
      </c>
      <c r="E217">
        <v>0</v>
      </c>
      <c r="F217" s="54">
        <v>5</v>
      </c>
      <c r="G217" s="57" t="str">
        <f>個人申込!AH100</f>
        <v>999:99.99</v>
      </c>
      <c r="H217" t="str">
        <f>IF(個人申込!L100="","",VALUE(1))</f>
        <v/>
      </c>
    </row>
    <row r="218" spans="1:8" x14ac:dyDescent="0.15">
      <c r="A218" t="str">
        <f>IF(個人申込!J101="","",個人申込!U101)</f>
        <v/>
      </c>
      <c r="B218" s="57" t="str">
        <f>個人申込!AB101</f>
        <v/>
      </c>
      <c r="C218" s="57" t="str">
        <f>個人申込!AE101</f>
        <v/>
      </c>
      <c r="D218" s="57" t="str">
        <f>個人申込!X101</f>
        <v/>
      </c>
      <c r="E218">
        <v>0</v>
      </c>
      <c r="F218" s="54">
        <v>5</v>
      </c>
      <c r="G218" s="57" t="str">
        <f>個人申込!AH101</f>
        <v>999:99.99</v>
      </c>
      <c r="H218" t="str">
        <f>IF(個人申込!L101="","",VALUE(1))</f>
        <v/>
      </c>
    </row>
    <row r="219" spans="1:8" x14ac:dyDescent="0.15">
      <c r="A219" t="str">
        <f>IF(個人申込!J102="","",個人申込!U102)</f>
        <v/>
      </c>
      <c r="B219" s="57" t="str">
        <f>個人申込!AB102</f>
        <v/>
      </c>
      <c r="C219" s="57" t="str">
        <f>個人申込!AE102</f>
        <v/>
      </c>
      <c r="D219" s="57" t="str">
        <f>個人申込!X102</f>
        <v/>
      </c>
      <c r="E219">
        <v>0</v>
      </c>
      <c r="F219" s="54">
        <v>5</v>
      </c>
      <c r="G219" s="57" t="str">
        <f>個人申込!AH102</f>
        <v>999:99.99</v>
      </c>
      <c r="H219" t="str">
        <f>IF(個人申込!L102="","",VALUE(1))</f>
        <v/>
      </c>
    </row>
    <row r="220" spans="1:8" x14ac:dyDescent="0.15">
      <c r="A220" t="str">
        <f>IF(個人申込!J103="","",個人申込!U103)</f>
        <v/>
      </c>
      <c r="B220" s="57" t="str">
        <f>個人申込!AB103</f>
        <v/>
      </c>
      <c r="C220" s="57" t="str">
        <f>個人申込!AE103</f>
        <v/>
      </c>
      <c r="D220" s="57" t="str">
        <f>個人申込!X103</f>
        <v/>
      </c>
      <c r="E220">
        <v>0</v>
      </c>
      <c r="F220" s="54">
        <v>5</v>
      </c>
      <c r="G220" s="57" t="str">
        <f>個人申込!AH103</f>
        <v>999:99.99</v>
      </c>
      <c r="H220" t="str">
        <f>IF(個人申込!L103="","",VALUE(1))</f>
        <v/>
      </c>
    </row>
    <row r="221" spans="1:8" x14ac:dyDescent="0.15">
      <c r="A221" t="str">
        <f>IF(個人申込!J104="","",個人申込!U104)</f>
        <v/>
      </c>
      <c r="B221" s="57" t="str">
        <f>個人申込!AB104</f>
        <v/>
      </c>
      <c r="C221" s="57" t="str">
        <f>個人申込!AE104</f>
        <v/>
      </c>
      <c r="D221" s="57" t="str">
        <f>個人申込!X104</f>
        <v/>
      </c>
      <c r="E221">
        <v>0</v>
      </c>
      <c r="F221" s="54">
        <v>5</v>
      </c>
      <c r="G221" s="57" t="str">
        <f>個人申込!AH104</f>
        <v>999:99.99</v>
      </c>
      <c r="H221" t="str">
        <f>IF(個人申込!L104="","",VALUE(1))</f>
        <v/>
      </c>
    </row>
    <row r="222" spans="1:8" x14ac:dyDescent="0.15">
      <c r="A222" t="str">
        <f>IF(個人申込!J105="","",個人申込!U105)</f>
        <v/>
      </c>
      <c r="B222" s="57" t="str">
        <f>個人申込!AB105</f>
        <v/>
      </c>
      <c r="C222" s="57" t="str">
        <f>個人申込!AE105</f>
        <v/>
      </c>
      <c r="D222" s="57" t="str">
        <f>個人申込!X105</f>
        <v/>
      </c>
      <c r="E222">
        <v>0</v>
      </c>
      <c r="F222" s="54">
        <v>5</v>
      </c>
      <c r="G222" s="57" t="str">
        <f>個人申込!AH105</f>
        <v>999:99.99</v>
      </c>
      <c r="H222" t="str">
        <f>IF(個人申込!L105="","",VALUE(1))</f>
        <v/>
      </c>
    </row>
    <row r="223" spans="1:8" x14ac:dyDescent="0.15">
      <c r="A223" t="str">
        <f>IF(個人申込!J106="","",個人申込!U106)</f>
        <v/>
      </c>
      <c r="B223" s="57" t="str">
        <f>個人申込!AB106</f>
        <v/>
      </c>
      <c r="C223" s="57" t="str">
        <f>個人申込!AE106</f>
        <v/>
      </c>
      <c r="D223" s="57" t="str">
        <f>個人申込!X106</f>
        <v/>
      </c>
      <c r="E223">
        <v>0</v>
      </c>
      <c r="F223" s="54">
        <v>5</v>
      </c>
      <c r="G223" s="57" t="str">
        <f>個人申込!AH106</f>
        <v>999:99.99</v>
      </c>
      <c r="H223" t="str">
        <f>IF(個人申込!L106="","",VALUE(1))</f>
        <v/>
      </c>
    </row>
    <row r="224" spans="1:8" x14ac:dyDescent="0.15">
      <c r="A224" t="str">
        <f>IF(個人申込!J107="","",個人申込!U107)</f>
        <v/>
      </c>
      <c r="B224" s="57" t="str">
        <f>個人申込!AB107</f>
        <v/>
      </c>
      <c r="C224" s="57" t="str">
        <f>個人申込!AE107</f>
        <v/>
      </c>
      <c r="D224" s="57" t="str">
        <f>個人申込!X107</f>
        <v/>
      </c>
      <c r="E224">
        <v>0</v>
      </c>
      <c r="F224" s="54">
        <v>5</v>
      </c>
      <c r="G224" s="57" t="str">
        <f>個人申込!AH107</f>
        <v>999:99.99</v>
      </c>
      <c r="H224" t="str">
        <f>IF(個人申込!L107="","",VALUE(1))</f>
        <v/>
      </c>
    </row>
    <row r="225" spans="1:8" x14ac:dyDescent="0.15">
      <c r="A225" t="str">
        <f>IF(個人申込!J108="","",個人申込!U108)</f>
        <v/>
      </c>
      <c r="B225" s="57" t="str">
        <f>個人申込!AB108</f>
        <v/>
      </c>
      <c r="C225" s="57" t="str">
        <f>個人申込!AE108</f>
        <v/>
      </c>
      <c r="D225" s="57" t="str">
        <f>個人申込!X108</f>
        <v/>
      </c>
      <c r="E225">
        <v>0</v>
      </c>
      <c r="F225" s="54">
        <v>5</v>
      </c>
      <c r="G225" s="57" t="str">
        <f>個人申込!AH108</f>
        <v>999:99.99</v>
      </c>
      <c r="H225" t="str">
        <f>IF(個人申込!L108="","",VALUE(1))</f>
        <v/>
      </c>
    </row>
    <row r="226" spans="1:8" x14ac:dyDescent="0.15">
      <c r="A226" t="str">
        <f>IF(個人申込!J109="","",個人申込!U109)</f>
        <v/>
      </c>
      <c r="B226" s="57" t="str">
        <f>個人申込!AB109</f>
        <v/>
      </c>
      <c r="C226" s="57" t="str">
        <f>個人申込!AE109</f>
        <v/>
      </c>
      <c r="D226" s="57" t="str">
        <f>個人申込!X109</f>
        <v/>
      </c>
      <c r="E226">
        <v>0</v>
      </c>
      <c r="F226" s="54">
        <v>5</v>
      </c>
      <c r="G226" s="57" t="str">
        <f>個人申込!AH109</f>
        <v>999:99.99</v>
      </c>
      <c r="H226" t="str">
        <f>IF(個人申込!L109="","",VALUE(1))</f>
        <v/>
      </c>
    </row>
    <row r="227" spans="1:8" x14ac:dyDescent="0.15">
      <c r="A227" t="str">
        <f>IF(個人申込!J110="","",個人申込!U110)</f>
        <v/>
      </c>
      <c r="B227" s="57" t="str">
        <f>個人申込!AB110</f>
        <v/>
      </c>
      <c r="C227" s="57" t="str">
        <f>個人申込!AE110</f>
        <v/>
      </c>
      <c r="D227" s="57" t="str">
        <f>個人申込!X110</f>
        <v/>
      </c>
      <c r="E227">
        <v>0</v>
      </c>
      <c r="F227" s="54">
        <v>5</v>
      </c>
      <c r="G227" s="57" t="str">
        <f>個人申込!AH110</f>
        <v>999:99.99</v>
      </c>
      <c r="H227" t="str">
        <f>IF(個人申込!L110="","",VALUE(1))</f>
        <v/>
      </c>
    </row>
    <row r="228" spans="1:8" x14ac:dyDescent="0.15">
      <c r="A228" t="str">
        <f>IF(個人申込!J111="","",個人申込!U111)</f>
        <v/>
      </c>
      <c r="B228" s="57" t="str">
        <f>個人申込!AB111</f>
        <v/>
      </c>
      <c r="C228" s="57" t="str">
        <f>個人申込!AE111</f>
        <v/>
      </c>
      <c r="D228" s="57" t="str">
        <f>個人申込!X111</f>
        <v/>
      </c>
      <c r="E228">
        <v>0</v>
      </c>
      <c r="F228" s="54">
        <v>5</v>
      </c>
      <c r="G228" s="57" t="str">
        <f>個人申込!AH111</f>
        <v>999:99.99</v>
      </c>
      <c r="H228" t="str">
        <f>IF(個人申込!L111="","",VALUE(1))</f>
        <v/>
      </c>
    </row>
    <row r="229" spans="1:8" x14ac:dyDescent="0.15">
      <c r="A229" t="str">
        <f>IF(個人申込!J112="","",個人申込!U112)</f>
        <v/>
      </c>
      <c r="B229" s="57" t="str">
        <f>個人申込!AB112</f>
        <v/>
      </c>
      <c r="C229" s="57" t="str">
        <f>個人申込!AE112</f>
        <v/>
      </c>
      <c r="D229" s="57" t="str">
        <f>個人申込!X112</f>
        <v/>
      </c>
      <c r="E229">
        <v>0</v>
      </c>
      <c r="F229" s="54">
        <v>5</v>
      </c>
      <c r="G229" s="57" t="str">
        <f>個人申込!AH112</f>
        <v>999:99.99</v>
      </c>
      <c r="H229" t="str">
        <f>IF(個人申込!L112="","",VALUE(1))</f>
        <v/>
      </c>
    </row>
    <row r="230" spans="1:8" x14ac:dyDescent="0.15">
      <c r="A230" t="str">
        <f>IF(個人申込!J113="","",個人申込!U113)</f>
        <v/>
      </c>
      <c r="B230" s="57" t="str">
        <f>個人申込!AB113</f>
        <v/>
      </c>
      <c r="C230" s="57" t="str">
        <f>個人申込!AE113</f>
        <v/>
      </c>
      <c r="D230" s="57" t="str">
        <f>個人申込!X113</f>
        <v/>
      </c>
      <c r="E230">
        <v>0</v>
      </c>
      <c r="F230" s="54">
        <v>5</v>
      </c>
      <c r="G230" s="57" t="str">
        <f>個人申込!AH113</f>
        <v>999:99.99</v>
      </c>
      <c r="H230" t="str">
        <f>IF(個人申込!L113="","",VALUE(1))</f>
        <v/>
      </c>
    </row>
    <row r="231" spans="1:8" x14ac:dyDescent="0.15">
      <c r="A231" t="str">
        <f>IF(個人申込!J114="","",個人申込!U114)</f>
        <v/>
      </c>
      <c r="B231" s="57" t="str">
        <f>個人申込!AB114</f>
        <v/>
      </c>
      <c r="C231" s="57" t="str">
        <f>個人申込!AE114</f>
        <v/>
      </c>
      <c r="D231" s="57" t="str">
        <f>個人申込!X114</f>
        <v/>
      </c>
      <c r="E231">
        <v>0</v>
      </c>
      <c r="F231" s="54">
        <v>5</v>
      </c>
      <c r="G231" s="57" t="str">
        <f>個人申込!AH114</f>
        <v>999:99.99</v>
      </c>
      <c r="H231" t="str">
        <f>IF(個人申込!L114="","",VALUE(1))</f>
        <v/>
      </c>
    </row>
    <row r="232" spans="1:8" x14ac:dyDescent="0.15">
      <c r="A232" t="str">
        <f>IF(個人申込!J115="","",個人申込!U115)</f>
        <v/>
      </c>
      <c r="B232" s="57" t="str">
        <f>個人申込!AB115</f>
        <v/>
      </c>
      <c r="C232" s="57" t="str">
        <f>個人申込!AE115</f>
        <v/>
      </c>
      <c r="D232" s="57" t="str">
        <f>個人申込!X115</f>
        <v/>
      </c>
      <c r="E232">
        <v>0</v>
      </c>
      <c r="F232" s="54">
        <v>5</v>
      </c>
      <c r="G232" s="57" t="str">
        <f>個人申込!AH115</f>
        <v>999:99.99</v>
      </c>
      <c r="H232" t="str">
        <f>IF(個人申込!L115="","",VALUE(1))</f>
        <v/>
      </c>
    </row>
    <row r="233" spans="1:8" x14ac:dyDescent="0.15">
      <c r="A233" t="str">
        <f>IF(個人申込!J116="","",個人申込!U116)</f>
        <v/>
      </c>
      <c r="B233" s="57" t="str">
        <f>個人申込!AB116</f>
        <v/>
      </c>
      <c r="C233" s="57" t="str">
        <f>個人申込!AE116</f>
        <v/>
      </c>
      <c r="D233" s="57" t="str">
        <f>個人申込!X116</f>
        <v/>
      </c>
      <c r="E233">
        <v>0</v>
      </c>
      <c r="F233" s="54">
        <v>5</v>
      </c>
      <c r="G233" s="57" t="str">
        <f>個人申込!AH116</f>
        <v>999:99.99</v>
      </c>
      <c r="H233" t="str">
        <f>IF(個人申込!L116="","",VALUE(1))</f>
        <v/>
      </c>
    </row>
    <row r="234" spans="1:8" x14ac:dyDescent="0.15">
      <c r="A234" t="str">
        <f>IF(個人申込!J117="","",個人申込!U117)</f>
        <v/>
      </c>
      <c r="B234" s="57" t="str">
        <f>個人申込!AB117</f>
        <v/>
      </c>
      <c r="C234" s="57" t="str">
        <f>個人申込!AE117</f>
        <v/>
      </c>
      <c r="D234" s="57" t="str">
        <f>個人申込!X117</f>
        <v/>
      </c>
      <c r="E234">
        <v>0</v>
      </c>
      <c r="F234" s="54">
        <v>5</v>
      </c>
      <c r="G234" s="57" t="str">
        <f>個人申込!AH117</f>
        <v>999:99.99</v>
      </c>
      <c r="H234" t="str">
        <f>IF(個人申込!L117="","",VALUE(1))</f>
        <v/>
      </c>
    </row>
    <row r="235" spans="1:8" x14ac:dyDescent="0.15">
      <c r="A235" t="str">
        <f>IF(個人申込!J118="","",個人申込!U118)</f>
        <v/>
      </c>
      <c r="B235" s="57" t="str">
        <f>個人申込!AB118</f>
        <v/>
      </c>
      <c r="C235" s="57" t="str">
        <f>個人申込!AE118</f>
        <v/>
      </c>
      <c r="D235" s="57" t="str">
        <f>個人申込!X118</f>
        <v/>
      </c>
      <c r="E235">
        <v>0</v>
      </c>
      <c r="F235" s="54">
        <v>5</v>
      </c>
      <c r="G235" s="57" t="str">
        <f>個人申込!AH118</f>
        <v>999:99.99</v>
      </c>
      <c r="H235" t="str">
        <f>IF(個人申込!L118="","",VALUE(1))</f>
        <v/>
      </c>
    </row>
    <row r="236" spans="1:8" x14ac:dyDescent="0.15">
      <c r="A236" t="str">
        <f>IF(個人申込!J119="","",個人申込!U119)</f>
        <v/>
      </c>
      <c r="B236" s="57" t="str">
        <f>個人申込!AB119</f>
        <v/>
      </c>
      <c r="C236" s="57" t="str">
        <f>個人申込!AE119</f>
        <v/>
      </c>
      <c r="D236" s="57" t="str">
        <f>個人申込!X119</f>
        <v/>
      </c>
      <c r="E236">
        <v>0</v>
      </c>
      <c r="F236" s="54">
        <v>5</v>
      </c>
      <c r="G236" s="57" t="str">
        <f>個人申込!AH119</f>
        <v>999:99.99</v>
      </c>
      <c r="H236" t="str">
        <f>IF(個人申込!L119="","",VALUE(1))</f>
        <v/>
      </c>
    </row>
    <row r="237" spans="1:8" x14ac:dyDescent="0.15">
      <c r="A237" t="str">
        <f>IF(個人申込!J120="","",個人申込!U120)</f>
        <v/>
      </c>
      <c r="B237" s="57" t="str">
        <f>個人申込!AB120</f>
        <v/>
      </c>
      <c r="C237" s="57" t="str">
        <f>個人申込!AE120</f>
        <v/>
      </c>
      <c r="D237" s="57" t="str">
        <f>個人申込!X120</f>
        <v/>
      </c>
      <c r="E237">
        <v>0</v>
      </c>
      <c r="F237" s="54">
        <v>5</v>
      </c>
      <c r="G237" s="57" t="str">
        <f>個人申込!AH120</f>
        <v>999:99.99</v>
      </c>
      <c r="H237" t="str">
        <f>IF(個人申込!L120="","",VALUE(1))</f>
        <v/>
      </c>
    </row>
    <row r="238" spans="1:8" x14ac:dyDescent="0.15">
      <c r="A238" t="str">
        <f>IF(個人申込!J121="","",個人申込!U121)</f>
        <v/>
      </c>
      <c r="B238" s="57" t="str">
        <f>個人申込!AB121</f>
        <v/>
      </c>
      <c r="C238" s="57" t="str">
        <f>個人申込!AE121</f>
        <v/>
      </c>
      <c r="D238" s="57" t="str">
        <f>個人申込!X121</f>
        <v/>
      </c>
      <c r="E238">
        <v>0</v>
      </c>
      <c r="F238" s="54">
        <v>5</v>
      </c>
      <c r="G238" s="57" t="str">
        <f>個人申込!AH121</f>
        <v>999:99.99</v>
      </c>
      <c r="H238" t="str">
        <f>IF(個人申込!L121="","",VALUE(1))</f>
        <v/>
      </c>
    </row>
    <row r="239" spans="1:8" x14ac:dyDescent="0.15">
      <c r="A239" t="str">
        <f>IF(個人申込!J122="","",個人申込!U122)</f>
        <v/>
      </c>
      <c r="B239" s="57" t="str">
        <f>個人申込!AB122</f>
        <v/>
      </c>
      <c r="C239" s="57" t="str">
        <f>個人申込!AE122</f>
        <v/>
      </c>
      <c r="D239" s="57" t="str">
        <f>個人申込!X122</f>
        <v/>
      </c>
      <c r="E239">
        <v>0</v>
      </c>
      <c r="F239" s="54">
        <v>5</v>
      </c>
      <c r="G239" s="57" t="str">
        <f>個人申込!AH122</f>
        <v>999:99.99</v>
      </c>
      <c r="H239" t="str">
        <f>IF(個人申込!L122="","",VALUE(1))</f>
        <v/>
      </c>
    </row>
    <row r="240" spans="1:8" x14ac:dyDescent="0.15">
      <c r="A240" t="str">
        <f>IF(個人申込!J123="","",個人申込!U123)</f>
        <v/>
      </c>
      <c r="B240" s="57" t="str">
        <f>個人申込!AB123</f>
        <v/>
      </c>
      <c r="C240" s="57" t="str">
        <f>個人申込!AE123</f>
        <v/>
      </c>
      <c r="D240" s="57" t="str">
        <f>個人申込!X123</f>
        <v/>
      </c>
      <c r="E240">
        <v>0</v>
      </c>
      <c r="F240" s="54">
        <v>5</v>
      </c>
      <c r="G240" s="57" t="str">
        <f>個人申込!AH123</f>
        <v>999:99.99</v>
      </c>
      <c r="H240" t="str">
        <f>IF(個人申込!L123="","",VALUE(1))</f>
        <v/>
      </c>
    </row>
    <row r="241" spans="1:8" x14ac:dyDescent="0.15">
      <c r="A241" t="str">
        <f>IF(個人申込!J124="","",個人申込!U124)</f>
        <v/>
      </c>
      <c r="B241" s="57" t="str">
        <f>個人申込!AB124</f>
        <v/>
      </c>
      <c r="C241" s="57" t="str">
        <f>個人申込!AE124</f>
        <v/>
      </c>
      <c r="D241" s="57" t="str">
        <f>個人申込!X124</f>
        <v/>
      </c>
      <c r="E241">
        <v>0</v>
      </c>
      <c r="F241" s="54">
        <v>5</v>
      </c>
      <c r="G241" s="57" t="str">
        <f>個人申込!AH124</f>
        <v>999:99.99</v>
      </c>
      <c r="H241" t="str">
        <f>IF(個人申込!L124="","",VALUE(1))</f>
        <v/>
      </c>
    </row>
    <row r="242" spans="1:8" x14ac:dyDescent="0.15">
      <c r="A242" t="str">
        <f>IF(個人申込!J125="","",個人申込!U125)</f>
        <v/>
      </c>
      <c r="B242" s="57" t="str">
        <f>個人申込!AB125</f>
        <v/>
      </c>
      <c r="C242" s="57" t="str">
        <f>個人申込!AE125</f>
        <v/>
      </c>
      <c r="D242" s="57" t="str">
        <f>個人申込!X125</f>
        <v/>
      </c>
      <c r="E242">
        <v>0</v>
      </c>
      <c r="F242" s="54">
        <v>5</v>
      </c>
      <c r="G242" s="57" t="str">
        <f>個人申込!AH125</f>
        <v>999:99.99</v>
      </c>
      <c r="H242" t="str">
        <f>IF(個人申込!L125="","",VALUE(1))</f>
        <v/>
      </c>
    </row>
    <row r="243" spans="1:8" x14ac:dyDescent="0.15">
      <c r="A243" t="str">
        <f>IF(個人申込!J126="","",個人申込!U126)</f>
        <v/>
      </c>
      <c r="B243" s="57" t="str">
        <f>個人申込!AB126</f>
        <v/>
      </c>
      <c r="C243" s="57" t="str">
        <f>個人申込!AE126</f>
        <v/>
      </c>
      <c r="D243" s="57" t="str">
        <f>個人申込!X126</f>
        <v/>
      </c>
      <c r="E243">
        <v>0</v>
      </c>
      <c r="F243" s="54">
        <v>5</v>
      </c>
      <c r="G243" s="57" t="str">
        <f>個人申込!AH126</f>
        <v>999:99.99</v>
      </c>
      <c r="H243" t="str">
        <f>IF(個人申込!L126="","",VALUE(1))</f>
        <v/>
      </c>
    </row>
    <row r="244" spans="1:8" x14ac:dyDescent="0.15">
      <c r="A244" t="str">
        <f>IF(個人申込!J127="","",個人申込!U127)</f>
        <v/>
      </c>
      <c r="B244" s="57" t="str">
        <f>個人申込!AB127</f>
        <v/>
      </c>
      <c r="C244" s="57" t="str">
        <f>個人申込!AE127</f>
        <v/>
      </c>
      <c r="D244" s="57" t="str">
        <f>個人申込!X127</f>
        <v/>
      </c>
      <c r="E244">
        <v>0</v>
      </c>
      <c r="F244" s="54">
        <v>5</v>
      </c>
      <c r="G244" s="57" t="str">
        <f>個人申込!AH127</f>
        <v>999:99.99</v>
      </c>
      <c r="H244" t="str">
        <f>IF(個人申込!L127="","",VALUE(1))</f>
        <v/>
      </c>
    </row>
    <row r="245" spans="1:8" x14ac:dyDescent="0.15">
      <c r="A245" s="51" t="str">
        <f>IF(個人申込!J128="","",個人申込!U128)</f>
        <v/>
      </c>
      <c r="B245" s="51" t="str">
        <f>個人申込!AB128</f>
        <v/>
      </c>
      <c r="C245" s="51" t="str">
        <f>個人申込!AE128</f>
        <v/>
      </c>
      <c r="D245" s="51" t="str">
        <f>個人申込!X128</f>
        <v/>
      </c>
      <c r="E245" s="51">
        <v>0</v>
      </c>
      <c r="F245" s="55">
        <v>5</v>
      </c>
      <c r="G245" s="51" t="str">
        <f>個人申込!AH128</f>
        <v>999:99.99</v>
      </c>
      <c r="H245" t="str">
        <f>IF(個人申込!L128="","",VALUE(1))</f>
        <v/>
      </c>
    </row>
    <row r="246" spans="1:8" x14ac:dyDescent="0.15">
      <c r="A246" t="str">
        <f>IF(個人申込!M7="","",個人申込!U7)</f>
        <v/>
      </c>
      <c r="B246" t="str">
        <f>個人申込!AC7</f>
        <v/>
      </c>
      <c r="C246" t="str">
        <f>個人申込!AF7</f>
        <v/>
      </c>
      <c r="D246" t="str">
        <f>個人申込!X7</f>
        <v/>
      </c>
      <c r="E246" s="54">
        <v>0</v>
      </c>
      <c r="F246" s="54">
        <v>0</v>
      </c>
      <c r="G246" s="58" t="str">
        <f>個人申込!AI7</f>
        <v>999:99.99</v>
      </c>
    </row>
    <row r="247" spans="1:8" x14ac:dyDescent="0.15">
      <c r="A247" t="str">
        <f>IF(個人申込!M8="","",個人申込!U8)</f>
        <v/>
      </c>
      <c r="B247" t="str">
        <f>個人申込!AC8</f>
        <v/>
      </c>
      <c r="C247" t="str">
        <f>個人申込!AF8</f>
        <v/>
      </c>
      <c r="D247" t="str">
        <f>個人申込!X8</f>
        <v/>
      </c>
      <c r="E247" s="54">
        <v>0</v>
      </c>
      <c r="F247" s="54">
        <v>0</v>
      </c>
      <c r="G247" s="57" t="str">
        <f>個人申込!AI8</f>
        <v>999:99.99</v>
      </c>
    </row>
    <row r="248" spans="1:8" x14ac:dyDescent="0.15">
      <c r="A248" t="str">
        <f>IF(個人申込!M9="","",個人申込!U9)</f>
        <v/>
      </c>
      <c r="B248" t="str">
        <f>個人申込!AC9</f>
        <v/>
      </c>
      <c r="C248" t="str">
        <f>個人申込!AF9</f>
        <v/>
      </c>
      <c r="D248" t="str">
        <f>個人申込!X9</f>
        <v/>
      </c>
      <c r="E248" s="54">
        <v>0</v>
      </c>
      <c r="F248" s="54">
        <v>0</v>
      </c>
      <c r="G248" s="57" t="str">
        <f>個人申込!AI9</f>
        <v>999:99.99</v>
      </c>
    </row>
    <row r="249" spans="1:8" x14ac:dyDescent="0.15">
      <c r="A249" t="str">
        <f>IF(個人申込!M10="","",個人申込!U10)</f>
        <v/>
      </c>
      <c r="B249" t="str">
        <f>個人申込!AC10</f>
        <v/>
      </c>
      <c r="C249" t="str">
        <f>個人申込!AF10</f>
        <v/>
      </c>
      <c r="D249" t="str">
        <f>個人申込!X10</f>
        <v/>
      </c>
      <c r="E249" s="54">
        <v>0</v>
      </c>
      <c r="F249" s="54">
        <v>0</v>
      </c>
      <c r="G249" s="57" t="str">
        <f>個人申込!AI10</f>
        <v>999:99.99</v>
      </c>
    </row>
    <row r="250" spans="1:8" x14ac:dyDescent="0.15">
      <c r="A250" t="str">
        <f>IF(個人申込!M11="","",個人申込!U11)</f>
        <v/>
      </c>
      <c r="B250" t="str">
        <f>個人申込!AC11</f>
        <v/>
      </c>
      <c r="C250" t="str">
        <f>個人申込!AF11</f>
        <v/>
      </c>
      <c r="D250" t="str">
        <f>個人申込!X11</f>
        <v/>
      </c>
      <c r="E250" s="54">
        <v>0</v>
      </c>
      <c r="F250" s="54">
        <v>0</v>
      </c>
      <c r="G250" s="57" t="str">
        <f>個人申込!AI11</f>
        <v>999:99.99</v>
      </c>
    </row>
    <row r="251" spans="1:8" x14ac:dyDescent="0.15">
      <c r="A251" t="str">
        <f>IF(個人申込!M12="","",個人申込!U12)</f>
        <v/>
      </c>
      <c r="B251" t="str">
        <f>個人申込!AC12</f>
        <v/>
      </c>
      <c r="C251" t="str">
        <f>個人申込!AF12</f>
        <v/>
      </c>
      <c r="D251" t="str">
        <f>個人申込!X12</f>
        <v/>
      </c>
      <c r="E251" s="54">
        <v>0</v>
      </c>
      <c r="F251" s="54">
        <v>0</v>
      </c>
      <c r="G251" s="57" t="str">
        <f>個人申込!AI12</f>
        <v>999:99.99</v>
      </c>
    </row>
    <row r="252" spans="1:8" x14ac:dyDescent="0.15">
      <c r="A252" t="str">
        <f>IF(個人申込!M13="","",個人申込!U13)</f>
        <v/>
      </c>
      <c r="B252" t="str">
        <f>個人申込!AC13</f>
        <v/>
      </c>
      <c r="C252" t="str">
        <f>個人申込!AF13</f>
        <v/>
      </c>
      <c r="D252" t="str">
        <f>個人申込!X13</f>
        <v/>
      </c>
      <c r="E252" s="54">
        <v>0</v>
      </c>
      <c r="F252" s="54">
        <v>0</v>
      </c>
      <c r="G252" s="57" t="str">
        <f>個人申込!AI13</f>
        <v>999:99.99</v>
      </c>
    </row>
    <row r="253" spans="1:8" x14ac:dyDescent="0.15">
      <c r="A253" t="str">
        <f>IF(個人申込!M14="","",個人申込!U14)</f>
        <v/>
      </c>
      <c r="B253" t="str">
        <f>個人申込!AC14</f>
        <v/>
      </c>
      <c r="C253" t="str">
        <f>個人申込!AF14</f>
        <v/>
      </c>
      <c r="D253" t="str">
        <f>個人申込!X14</f>
        <v/>
      </c>
      <c r="E253" s="54">
        <v>0</v>
      </c>
      <c r="F253" s="54">
        <v>0</v>
      </c>
      <c r="G253" s="57" t="str">
        <f>個人申込!AI14</f>
        <v>999:99.99</v>
      </c>
    </row>
    <row r="254" spans="1:8" x14ac:dyDescent="0.15">
      <c r="A254" t="str">
        <f>IF(個人申込!M15="","",個人申込!U15)</f>
        <v/>
      </c>
      <c r="B254" t="str">
        <f>個人申込!AC15</f>
        <v/>
      </c>
      <c r="C254" t="str">
        <f>個人申込!AF15</f>
        <v/>
      </c>
      <c r="D254" t="str">
        <f>個人申込!X15</f>
        <v/>
      </c>
      <c r="E254" s="54">
        <v>0</v>
      </c>
      <c r="F254" s="54">
        <v>0</v>
      </c>
      <c r="G254" s="57" t="str">
        <f>個人申込!AI15</f>
        <v>999:99.99</v>
      </c>
    </row>
    <row r="255" spans="1:8" x14ac:dyDescent="0.15">
      <c r="A255" t="str">
        <f>IF(個人申込!M16="","",個人申込!U16)</f>
        <v/>
      </c>
      <c r="B255" t="str">
        <f>個人申込!AC16</f>
        <v/>
      </c>
      <c r="C255" t="str">
        <f>個人申込!AF16</f>
        <v/>
      </c>
      <c r="D255" t="str">
        <f>個人申込!X16</f>
        <v/>
      </c>
      <c r="E255" s="54">
        <v>0</v>
      </c>
      <c r="F255" s="54">
        <v>0</v>
      </c>
      <c r="G255" s="57" t="str">
        <f>個人申込!AI16</f>
        <v>999:99.99</v>
      </c>
    </row>
    <row r="256" spans="1:8" x14ac:dyDescent="0.15">
      <c r="A256" t="str">
        <f>IF(個人申込!M17="","",個人申込!U17)</f>
        <v/>
      </c>
      <c r="B256" t="str">
        <f>個人申込!AC17</f>
        <v/>
      </c>
      <c r="C256" t="str">
        <f>個人申込!AF17</f>
        <v/>
      </c>
      <c r="D256" t="str">
        <f>個人申込!X17</f>
        <v/>
      </c>
      <c r="E256" s="54">
        <v>0</v>
      </c>
      <c r="F256" s="54">
        <v>0</v>
      </c>
      <c r="G256" s="57" t="str">
        <f>個人申込!AI17</f>
        <v>999:99.99</v>
      </c>
    </row>
    <row r="257" spans="1:7" x14ac:dyDescent="0.15">
      <c r="A257" t="str">
        <f>IF(個人申込!M18="","",個人申込!U18)</f>
        <v/>
      </c>
      <c r="B257" t="str">
        <f>個人申込!AC18</f>
        <v/>
      </c>
      <c r="C257" t="str">
        <f>個人申込!AF18</f>
        <v/>
      </c>
      <c r="D257" t="str">
        <f>個人申込!X18</f>
        <v/>
      </c>
      <c r="E257" s="54">
        <v>0</v>
      </c>
      <c r="F257" s="54">
        <v>0</v>
      </c>
      <c r="G257" s="57" t="str">
        <f>個人申込!AI18</f>
        <v>999:99.99</v>
      </c>
    </row>
    <row r="258" spans="1:7" x14ac:dyDescent="0.15">
      <c r="A258" t="str">
        <f>IF(個人申込!M19="","",個人申込!U19)</f>
        <v/>
      </c>
      <c r="B258" t="str">
        <f>個人申込!AC19</f>
        <v/>
      </c>
      <c r="C258" t="str">
        <f>個人申込!AF19</f>
        <v/>
      </c>
      <c r="D258" t="str">
        <f>個人申込!X19</f>
        <v/>
      </c>
      <c r="E258" s="54">
        <v>0</v>
      </c>
      <c r="F258" s="54">
        <v>0</v>
      </c>
      <c r="G258" s="57" t="str">
        <f>個人申込!AI19</f>
        <v>999:99.99</v>
      </c>
    </row>
    <row r="259" spans="1:7" x14ac:dyDescent="0.15">
      <c r="A259" t="str">
        <f>IF(個人申込!M20="","",個人申込!U20)</f>
        <v/>
      </c>
      <c r="B259" t="str">
        <f>個人申込!AC20</f>
        <v/>
      </c>
      <c r="C259" t="str">
        <f>個人申込!AF20</f>
        <v/>
      </c>
      <c r="D259" t="str">
        <f>個人申込!X20</f>
        <v/>
      </c>
      <c r="E259" s="54">
        <v>0</v>
      </c>
      <c r="F259" s="54">
        <v>0</v>
      </c>
      <c r="G259" s="57" t="str">
        <f>個人申込!AI20</f>
        <v>999:99.99</v>
      </c>
    </row>
    <row r="260" spans="1:7" x14ac:dyDescent="0.15">
      <c r="A260" t="str">
        <f>IF(個人申込!M21="","",個人申込!U21)</f>
        <v/>
      </c>
      <c r="B260" t="str">
        <f>個人申込!AC21</f>
        <v/>
      </c>
      <c r="C260" t="str">
        <f>個人申込!AF21</f>
        <v/>
      </c>
      <c r="D260" t="str">
        <f>個人申込!X21</f>
        <v/>
      </c>
      <c r="E260" s="54">
        <v>0</v>
      </c>
      <c r="F260" s="54">
        <v>0</v>
      </c>
      <c r="G260" s="57" t="str">
        <f>個人申込!AI21</f>
        <v>999:99.99</v>
      </c>
    </row>
    <row r="261" spans="1:7" x14ac:dyDescent="0.15">
      <c r="A261" t="str">
        <f>IF(個人申込!M22="","",個人申込!U22)</f>
        <v/>
      </c>
      <c r="B261" t="str">
        <f>個人申込!AC22</f>
        <v/>
      </c>
      <c r="C261" t="str">
        <f>個人申込!AF22</f>
        <v/>
      </c>
      <c r="D261" t="str">
        <f>個人申込!X22</f>
        <v/>
      </c>
      <c r="E261" s="54">
        <v>0</v>
      </c>
      <c r="F261" s="54">
        <v>0</v>
      </c>
      <c r="G261" s="57" t="str">
        <f>個人申込!AI22</f>
        <v>999:99.99</v>
      </c>
    </row>
    <row r="262" spans="1:7" x14ac:dyDescent="0.15">
      <c r="A262" t="str">
        <f>IF(個人申込!M23="","",個人申込!U23)</f>
        <v/>
      </c>
      <c r="B262" t="str">
        <f>個人申込!AC23</f>
        <v/>
      </c>
      <c r="C262" t="str">
        <f>個人申込!AF23</f>
        <v/>
      </c>
      <c r="D262" t="str">
        <f>個人申込!X23</f>
        <v/>
      </c>
      <c r="E262" s="54">
        <v>0</v>
      </c>
      <c r="F262" s="54">
        <v>0</v>
      </c>
      <c r="G262" s="57" t="str">
        <f>個人申込!AI23</f>
        <v>999:99.99</v>
      </c>
    </row>
    <row r="263" spans="1:7" x14ac:dyDescent="0.15">
      <c r="A263" t="str">
        <f>IF(個人申込!M24="","",個人申込!U24)</f>
        <v/>
      </c>
      <c r="B263" t="str">
        <f>個人申込!AC24</f>
        <v/>
      </c>
      <c r="C263" t="str">
        <f>個人申込!AF24</f>
        <v/>
      </c>
      <c r="D263" t="str">
        <f>個人申込!X24</f>
        <v/>
      </c>
      <c r="E263" s="54">
        <v>0</v>
      </c>
      <c r="F263" s="54">
        <v>0</v>
      </c>
      <c r="G263" s="57" t="str">
        <f>個人申込!AI24</f>
        <v>999:99.99</v>
      </c>
    </row>
    <row r="264" spans="1:7" x14ac:dyDescent="0.15">
      <c r="A264" t="str">
        <f>IF(個人申込!M25="","",個人申込!U25)</f>
        <v/>
      </c>
      <c r="B264" t="str">
        <f>個人申込!AC25</f>
        <v/>
      </c>
      <c r="C264" t="str">
        <f>個人申込!AF25</f>
        <v/>
      </c>
      <c r="D264" t="str">
        <f>個人申込!X25</f>
        <v/>
      </c>
      <c r="E264" s="54">
        <v>0</v>
      </c>
      <c r="F264" s="54">
        <v>0</v>
      </c>
      <c r="G264" s="57" t="str">
        <f>個人申込!AI25</f>
        <v>999:99.99</v>
      </c>
    </row>
    <row r="265" spans="1:7" x14ac:dyDescent="0.15">
      <c r="A265" t="str">
        <f>IF(個人申込!M26="","",個人申込!U26)</f>
        <v/>
      </c>
      <c r="B265" t="str">
        <f>個人申込!AC26</f>
        <v/>
      </c>
      <c r="C265" t="str">
        <f>個人申込!AF26</f>
        <v/>
      </c>
      <c r="D265" t="str">
        <f>個人申込!X26</f>
        <v/>
      </c>
      <c r="E265" s="54">
        <v>0</v>
      </c>
      <c r="F265" s="54">
        <v>0</v>
      </c>
      <c r="G265" s="57" t="str">
        <f>個人申込!AI26</f>
        <v>999:99.99</v>
      </c>
    </row>
    <row r="266" spans="1:7" x14ac:dyDescent="0.15">
      <c r="A266" t="str">
        <f>IF(個人申込!M27="","",個人申込!U27)</f>
        <v/>
      </c>
      <c r="B266" t="str">
        <f>個人申込!AC27</f>
        <v/>
      </c>
      <c r="C266" t="str">
        <f>個人申込!AF27</f>
        <v/>
      </c>
      <c r="D266" t="str">
        <f>個人申込!X27</f>
        <v/>
      </c>
      <c r="E266" s="54">
        <v>0</v>
      </c>
      <c r="F266" s="54">
        <v>0</v>
      </c>
      <c r="G266" s="57" t="str">
        <f>個人申込!AI27</f>
        <v>999:99.99</v>
      </c>
    </row>
    <row r="267" spans="1:7" x14ac:dyDescent="0.15">
      <c r="A267" t="str">
        <f>IF(個人申込!M28="","",個人申込!U28)</f>
        <v/>
      </c>
      <c r="B267" t="str">
        <f>個人申込!AC28</f>
        <v/>
      </c>
      <c r="C267" t="str">
        <f>個人申込!AF28</f>
        <v/>
      </c>
      <c r="D267" t="str">
        <f>個人申込!X28</f>
        <v/>
      </c>
      <c r="E267" s="54">
        <v>0</v>
      </c>
      <c r="F267" s="54">
        <v>0</v>
      </c>
      <c r="G267" s="57" t="str">
        <f>個人申込!AI28</f>
        <v>999:99.99</v>
      </c>
    </row>
    <row r="268" spans="1:7" x14ac:dyDescent="0.15">
      <c r="A268" t="str">
        <f>IF(個人申込!M29="","",個人申込!U29)</f>
        <v/>
      </c>
      <c r="B268" t="str">
        <f>個人申込!AC29</f>
        <v/>
      </c>
      <c r="C268" t="str">
        <f>個人申込!AF29</f>
        <v/>
      </c>
      <c r="D268" t="str">
        <f>個人申込!X29</f>
        <v/>
      </c>
      <c r="E268" s="54">
        <v>0</v>
      </c>
      <c r="F268" s="54">
        <v>0</v>
      </c>
      <c r="G268" s="57" t="str">
        <f>個人申込!AI29</f>
        <v>999:99.99</v>
      </c>
    </row>
    <row r="269" spans="1:7" x14ac:dyDescent="0.15">
      <c r="A269" t="str">
        <f>IF(個人申込!M30="","",個人申込!U30)</f>
        <v/>
      </c>
      <c r="B269" t="str">
        <f>個人申込!AC30</f>
        <v/>
      </c>
      <c r="C269" t="str">
        <f>個人申込!AF30</f>
        <v/>
      </c>
      <c r="D269" t="str">
        <f>個人申込!X30</f>
        <v/>
      </c>
      <c r="E269" s="54">
        <v>0</v>
      </c>
      <c r="F269" s="54">
        <v>0</v>
      </c>
      <c r="G269" s="57" t="str">
        <f>個人申込!AI30</f>
        <v>999:99.99</v>
      </c>
    </row>
    <row r="270" spans="1:7" x14ac:dyDescent="0.15">
      <c r="A270" t="str">
        <f>IF(個人申込!M31="","",個人申込!U31)</f>
        <v/>
      </c>
      <c r="B270" t="str">
        <f>個人申込!AC31</f>
        <v/>
      </c>
      <c r="C270" t="str">
        <f>個人申込!AF31</f>
        <v/>
      </c>
      <c r="D270" t="str">
        <f>個人申込!X31</f>
        <v/>
      </c>
      <c r="E270" s="54">
        <v>0</v>
      </c>
      <c r="F270" s="54">
        <v>0</v>
      </c>
      <c r="G270" s="57" t="str">
        <f>個人申込!AI31</f>
        <v>999:99.99</v>
      </c>
    </row>
    <row r="271" spans="1:7" x14ac:dyDescent="0.15">
      <c r="A271" t="str">
        <f>IF(個人申込!M32="","",個人申込!U32)</f>
        <v/>
      </c>
      <c r="B271" t="str">
        <f>個人申込!AC32</f>
        <v/>
      </c>
      <c r="C271" t="str">
        <f>個人申込!AF32</f>
        <v/>
      </c>
      <c r="D271" t="str">
        <f>個人申込!X32</f>
        <v/>
      </c>
      <c r="E271" s="54">
        <v>0</v>
      </c>
      <c r="F271" s="54">
        <v>0</v>
      </c>
      <c r="G271" s="57" t="str">
        <f>個人申込!AI32</f>
        <v>999:99.99</v>
      </c>
    </row>
    <row r="272" spans="1:7" x14ac:dyDescent="0.15">
      <c r="A272" t="str">
        <f>IF(個人申込!M33="","",個人申込!U33)</f>
        <v/>
      </c>
      <c r="B272" t="str">
        <f>個人申込!AC33</f>
        <v/>
      </c>
      <c r="C272" t="str">
        <f>個人申込!AF33</f>
        <v/>
      </c>
      <c r="D272" t="str">
        <f>個人申込!X33</f>
        <v/>
      </c>
      <c r="E272" s="54">
        <v>0</v>
      </c>
      <c r="F272" s="54">
        <v>0</v>
      </c>
      <c r="G272" s="57" t="str">
        <f>個人申込!AI33</f>
        <v>999:99.99</v>
      </c>
    </row>
    <row r="273" spans="1:7" x14ac:dyDescent="0.15">
      <c r="A273" t="str">
        <f>IF(個人申込!M34="","",個人申込!U34)</f>
        <v/>
      </c>
      <c r="B273" t="str">
        <f>個人申込!AC34</f>
        <v/>
      </c>
      <c r="C273" t="str">
        <f>個人申込!AF34</f>
        <v/>
      </c>
      <c r="D273" t="str">
        <f>個人申込!X34</f>
        <v/>
      </c>
      <c r="E273" s="54">
        <v>0</v>
      </c>
      <c r="F273" s="54">
        <v>0</v>
      </c>
      <c r="G273" s="57" t="str">
        <f>個人申込!AI34</f>
        <v>999:99.99</v>
      </c>
    </row>
    <row r="274" spans="1:7" x14ac:dyDescent="0.15">
      <c r="A274" t="str">
        <f>IF(個人申込!M35="","",個人申込!U35)</f>
        <v/>
      </c>
      <c r="B274" t="str">
        <f>個人申込!AC35</f>
        <v/>
      </c>
      <c r="C274" t="str">
        <f>個人申込!AF35</f>
        <v/>
      </c>
      <c r="D274" t="str">
        <f>個人申込!X35</f>
        <v/>
      </c>
      <c r="E274" s="54">
        <v>0</v>
      </c>
      <c r="F274" s="54">
        <v>0</v>
      </c>
      <c r="G274" s="57" t="str">
        <f>個人申込!AI35</f>
        <v>999:99.99</v>
      </c>
    </row>
    <row r="275" spans="1:7" x14ac:dyDescent="0.15">
      <c r="A275" t="str">
        <f>IF(個人申込!M36="","",個人申込!U36)</f>
        <v/>
      </c>
      <c r="B275" t="str">
        <f>個人申込!AC36</f>
        <v/>
      </c>
      <c r="C275" t="str">
        <f>個人申込!AF36</f>
        <v/>
      </c>
      <c r="D275" t="str">
        <f>個人申込!X36</f>
        <v/>
      </c>
      <c r="E275" s="54">
        <v>0</v>
      </c>
      <c r="F275" s="54">
        <v>0</v>
      </c>
      <c r="G275" s="57" t="str">
        <f>個人申込!AI36</f>
        <v>999:99.99</v>
      </c>
    </row>
    <row r="276" spans="1:7" x14ac:dyDescent="0.15">
      <c r="A276" t="str">
        <f>IF(個人申込!M37="","",個人申込!U37)</f>
        <v/>
      </c>
      <c r="B276" t="str">
        <f>個人申込!AC37</f>
        <v/>
      </c>
      <c r="C276" t="str">
        <f>個人申込!AF37</f>
        <v/>
      </c>
      <c r="D276" t="str">
        <f>個人申込!X37</f>
        <v/>
      </c>
      <c r="E276" s="54">
        <v>0</v>
      </c>
      <c r="F276" s="54">
        <v>0</v>
      </c>
      <c r="G276" s="57" t="str">
        <f>個人申込!AI37</f>
        <v>999:99.99</v>
      </c>
    </row>
    <row r="277" spans="1:7" x14ac:dyDescent="0.15">
      <c r="A277" t="str">
        <f>IF(個人申込!M38="","",個人申込!U38)</f>
        <v/>
      </c>
      <c r="B277" t="str">
        <f>個人申込!AC38</f>
        <v/>
      </c>
      <c r="C277" t="str">
        <f>個人申込!AF38</f>
        <v/>
      </c>
      <c r="D277" t="str">
        <f>個人申込!X38</f>
        <v/>
      </c>
      <c r="E277" s="54">
        <v>0</v>
      </c>
      <c r="F277" s="54">
        <v>0</v>
      </c>
      <c r="G277" s="57" t="str">
        <f>個人申込!AI38</f>
        <v>999:99.99</v>
      </c>
    </row>
    <row r="278" spans="1:7" x14ac:dyDescent="0.15">
      <c r="A278" t="str">
        <f>IF(個人申込!M39="","",個人申込!U39)</f>
        <v/>
      </c>
      <c r="B278" t="str">
        <f>個人申込!AC39</f>
        <v/>
      </c>
      <c r="C278" t="str">
        <f>個人申込!AF39</f>
        <v/>
      </c>
      <c r="D278" t="str">
        <f>個人申込!X39</f>
        <v/>
      </c>
      <c r="E278" s="54">
        <v>0</v>
      </c>
      <c r="F278" s="54">
        <v>0</v>
      </c>
      <c r="G278" s="57" t="str">
        <f>個人申込!AI39</f>
        <v>999:99.99</v>
      </c>
    </row>
    <row r="279" spans="1:7" x14ac:dyDescent="0.15">
      <c r="A279" t="str">
        <f>IF(個人申込!M40="","",個人申込!U40)</f>
        <v/>
      </c>
      <c r="B279" t="str">
        <f>個人申込!AC40</f>
        <v/>
      </c>
      <c r="C279" t="str">
        <f>個人申込!AF40</f>
        <v/>
      </c>
      <c r="D279" t="str">
        <f>個人申込!X40</f>
        <v/>
      </c>
      <c r="E279" s="54">
        <v>0</v>
      </c>
      <c r="F279" s="54">
        <v>0</v>
      </c>
      <c r="G279" s="57" t="str">
        <f>個人申込!AI40</f>
        <v>999:99.99</v>
      </c>
    </row>
    <row r="280" spans="1:7" x14ac:dyDescent="0.15">
      <c r="A280" t="str">
        <f>IF(個人申込!M41="","",個人申込!U41)</f>
        <v/>
      </c>
      <c r="B280" t="str">
        <f>個人申込!AC41</f>
        <v/>
      </c>
      <c r="C280" t="str">
        <f>個人申込!AF41</f>
        <v/>
      </c>
      <c r="D280" t="str">
        <f>個人申込!X41</f>
        <v/>
      </c>
      <c r="E280" s="54">
        <v>0</v>
      </c>
      <c r="F280" s="54">
        <v>0</v>
      </c>
      <c r="G280" s="57" t="str">
        <f>個人申込!AI41</f>
        <v>999:99.99</v>
      </c>
    </row>
    <row r="281" spans="1:7" x14ac:dyDescent="0.15">
      <c r="A281" t="str">
        <f>IF(個人申込!M42="","",個人申込!U42)</f>
        <v/>
      </c>
      <c r="B281" t="str">
        <f>個人申込!AC42</f>
        <v/>
      </c>
      <c r="C281" t="str">
        <f>個人申込!AF42</f>
        <v/>
      </c>
      <c r="D281" t="str">
        <f>個人申込!X42</f>
        <v/>
      </c>
      <c r="E281" s="54">
        <v>0</v>
      </c>
      <c r="F281" s="54">
        <v>0</v>
      </c>
      <c r="G281" s="57" t="str">
        <f>個人申込!AI42</f>
        <v>999:99.99</v>
      </c>
    </row>
    <row r="282" spans="1:7" x14ac:dyDescent="0.15">
      <c r="A282" t="str">
        <f>IF(個人申込!M43="","",個人申込!U43)</f>
        <v/>
      </c>
      <c r="B282" t="str">
        <f>個人申込!AC43</f>
        <v/>
      </c>
      <c r="C282" t="str">
        <f>個人申込!AF43</f>
        <v/>
      </c>
      <c r="D282" t="str">
        <f>個人申込!X43</f>
        <v/>
      </c>
      <c r="E282" s="54">
        <v>0</v>
      </c>
      <c r="F282" s="54">
        <v>0</v>
      </c>
      <c r="G282" s="57" t="str">
        <f>個人申込!AI43</f>
        <v>999:99.99</v>
      </c>
    </row>
    <row r="283" spans="1:7" x14ac:dyDescent="0.15">
      <c r="A283" t="str">
        <f>IF(個人申込!M44="","",個人申込!U44)</f>
        <v/>
      </c>
      <c r="B283" t="str">
        <f>個人申込!AC44</f>
        <v/>
      </c>
      <c r="C283" t="str">
        <f>個人申込!AF44</f>
        <v/>
      </c>
      <c r="D283" t="str">
        <f>個人申込!X44</f>
        <v/>
      </c>
      <c r="E283" s="54">
        <v>0</v>
      </c>
      <c r="F283" s="54">
        <v>0</v>
      </c>
      <c r="G283" s="57" t="str">
        <f>個人申込!AI44</f>
        <v>999:99.99</v>
      </c>
    </row>
    <row r="284" spans="1:7" x14ac:dyDescent="0.15">
      <c r="A284" t="str">
        <f>IF(個人申込!M45="","",個人申込!U45)</f>
        <v/>
      </c>
      <c r="B284" t="str">
        <f>個人申込!AC45</f>
        <v/>
      </c>
      <c r="C284" t="str">
        <f>個人申込!AF45</f>
        <v/>
      </c>
      <c r="D284" t="str">
        <f>個人申込!X45</f>
        <v/>
      </c>
      <c r="E284" s="54">
        <v>0</v>
      </c>
      <c r="F284" s="54">
        <v>0</v>
      </c>
      <c r="G284" s="57" t="str">
        <f>個人申込!AI45</f>
        <v>999:99.99</v>
      </c>
    </row>
    <row r="285" spans="1:7" x14ac:dyDescent="0.15">
      <c r="A285" t="str">
        <f>IF(個人申込!M46="","",個人申込!U46)</f>
        <v/>
      </c>
      <c r="B285" t="str">
        <f>個人申込!AC46</f>
        <v/>
      </c>
      <c r="C285" t="str">
        <f>個人申込!AF46</f>
        <v/>
      </c>
      <c r="D285" t="str">
        <f>個人申込!X46</f>
        <v/>
      </c>
      <c r="E285" s="54">
        <v>0</v>
      </c>
      <c r="F285" s="54">
        <v>0</v>
      </c>
      <c r="G285" s="57" t="str">
        <f>個人申込!AI46</f>
        <v>999:99.99</v>
      </c>
    </row>
    <row r="286" spans="1:7" x14ac:dyDescent="0.15">
      <c r="A286" t="str">
        <f>IF(個人申込!M47="","",個人申込!U47)</f>
        <v/>
      </c>
      <c r="B286" t="str">
        <f>個人申込!AC47</f>
        <v/>
      </c>
      <c r="C286" t="str">
        <f>個人申込!AF47</f>
        <v/>
      </c>
      <c r="D286" t="str">
        <f>個人申込!X47</f>
        <v/>
      </c>
      <c r="E286" s="54">
        <v>0</v>
      </c>
      <c r="F286" s="54">
        <v>0</v>
      </c>
      <c r="G286" s="57" t="str">
        <f>個人申込!AI47</f>
        <v>999:99.99</v>
      </c>
    </row>
    <row r="287" spans="1:7" x14ac:dyDescent="0.15">
      <c r="A287" t="str">
        <f>IF(個人申込!M48="","",個人申込!U48)</f>
        <v/>
      </c>
      <c r="B287" t="str">
        <f>個人申込!AC48</f>
        <v/>
      </c>
      <c r="C287" t="str">
        <f>個人申込!AF48</f>
        <v/>
      </c>
      <c r="D287" t="str">
        <f>個人申込!X48</f>
        <v/>
      </c>
      <c r="E287" s="54">
        <v>0</v>
      </c>
      <c r="F287" s="54">
        <v>0</v>
      </c>
      <c r="G287" s="57" t="str">
        <f>個人申込!AI48</f>
        <v>999:99.99</v>
      </c>
    </row>
    <row r="288" spans="1:7" x14ac:dyDescent="0.15">
      <c r="A288" t="str">
        <f>IF(個人申込!M49="","",個人申込!U49)</f>
        <v/>
      </c>
      <c r="B288" t="str">
        <f>個人申込!AC49</f>
        <v/>
      </c>
      <c r="C288" t="str">
        <f>個人申込!AF49</f>
        <v/>
      </c>
      <c r="D288" t="str">
        <f>個人申込!X49</f>
        <v/>
      </c>
      <c r="E288" s="54">
        <v>0</v>
      </c>
      <c r="F288" s="54">
        <v>0</v>
      </c>
      <c r="G288" s="57" t="str">
        <f>個人申込!AI49</f>
        <v>999:99.99</v>
      </c>
    </row>
    <row r="289" spans="1:7" x14ac:dyDescent="0.15">
      <c r="A289" t="str">
        <f>IF(個人申込!M50="","",個人申込!U50)</f>
        <v/>
      </c>
      <c r="B289" t="str">
        <f>個人申込!AC50</f>
        <v/>
      </c>
      <c r="C289" t="str">
        <f>個人申込!AF50</f>
        <v/>
      </c>
      <c r="D289" t="str">
        <f>個人申込!X50</f>
        <v/>
      </c>
      <c r="E289" s="54">
        <v>0</v>
      </c>
      <c r="F289" s="54">
        <v>0</v>
      </c>
      <c r="G289" s="57" t="str">
        <f>個人申込!AI50</f>
        <v>999:99.99</v>
      </c>
    </row>
    <row r="290" spans="1:7" x14ac:dyDescent="0.15">
      <c r="A290" t="str">
        <f>IF(個人申込!M51="","",個人申込!U51)</f>
        <v/>
      </c>
      <c r="B290" t="str">
        <f>個人申込!AC51</f>
        <v/>
      </c>
      <c r="C290" t="str">
        <f>個人申込!AF51</f>
        <v/>
      </c>
      <c r="D290" t="str">
        <f>個人申込!X51</f>
        <v/>
      </c>
      <c r="E290" s="54">
        <v>0</v>
      </c>
      <c r="F290" s="54">
        <v>0</v>
      </c>
      <c r="G290" s="57" t="str">
        <f>個人申込!AI51</f>
        <v>999:99.99</v>
      </c>
    </row>
    <row r="291" spans="1:7" x14ac:dyDescent="0.15">
      <c r="A291" t="str">
        <f>IF(個人申込!M52="","",個人申込!U52)</f>
        <v/>
      </c>
      <c r="B291" t="str">
        <f>個人申込!AC52</f>
        <v/>
      </c>
      <c r="C291" t="str">
        <f>個人申込!AF52</f>
        <v/>
      </c>
      <c r="D291" t="str">
        <f>個人申込!X52</f>
        <v/>
      </c>
      <c r="E291" s="54">
        <v>0</v>
      </c>
      <c r="F291" s="54">
        <v>0</v>
      </c>
      <c r="G291" s="57" t="str">
        <f>個人申込!AI52</f>
        <v>999:99.99</v>
      </c>
    </row>
    <row r="292" spans="1:7" x14ac:dyDescent="0.15">
      <c r="A292" t="str">
        <f>IF(個人申込!M53="","",個人申込!U53)</f>
        <v/>
      </c>
      <c r="B292" t="str">
        <f>個人申込!AC53</f>
        <v/>
      </c>
      <c r="C292" t="str">
        <f>個人申込!AF53</f>
        <v/>
      </c>
      <c r="D292" t="str">
        <f>個人申込!X53</f>
        <v/>
      </c>
      <c r="E292" s="54">
        <v>0</v>
      </c>
      <c r="F292" s="54">
        <v>0</v>
      </c>
      <c r="G292" s="57" t="str">
        <f>個人申込!AI53</f>
        <v>999:99.99</v>
      </c>
    </row>
    <row r="293" spans="1:7" x14ac:dyDescent="0.15">
      <c r="A293" t="str">
        <f>IF(個人申込!M54="","",個人申込!U54)</f>
        <v/>
      </c>
      <c r="B293" t="str">
        <f>個人申込!AC54</f>
        <v/>
      </c>
      <c r="C293" t="str">
        <f>個人申込!AF54</f>
        <v/>
      </c>
      <c r="D293" t="str">
        <f>個人申込!X54</f>
        <v/>
      </c>
      <c r="E293" s="54">
        <v>0</v>
      </c>
      <c r="F293" s="54">
        <v>0</v>
      </c>
      <c r="G293" s="57" t="str">
        <f>個人申込!AI54</f>
        <v>999:99.99</v>
      </c>
    </row>
    <row r="294" spans="1:7" x14ac:dyDescent="0.15">
      <c r="A294" t="str">
        <f>IF(個人申込!M55="","",個人申込!U55)</f>
        <v/>
      </c>
      <c r="B294" t="str">
        <f>個人申込!AC55</f>
        <v/>
      </c>
      <c r="C294" t="str">
        <f>個人申込!AF55</f>
        <v/>
      </c>
      <c r="D294" t="str">
        <f>個人申込!X55</f>
        <v/>
      </c>
      <c r="E294" s="54">
        <v>0</v>
      </c>
      <c r="F294" s="54">
        <v>0</v>
      </c>
      <c r="G294" s="57" t="str">
        <f>個人申込!AI55</f>
        <v>999:99.99</v>
      </c>
    </row>
    <row r="295" spans="1:7" x14ac:dyDescent="0.15">
      <c r="A295" t="str">
        <f>IF(個人申込!M56="","",個人申込!U56)</f>
        <v/>
      </c>
      <c r="B295" t="str">
        <f>個人申込!AC56</f>
        <v/>
      </c>
      <c r="C295" t="str">
        <f>個人申込!AF56</f>
        <v/>
      </c>
      <c r="D295" t="str">
        <f>個人申込!X56</f>
        <v/>
      </c>
      <c r="E295" s="54">
        <v>0</v>
      </c>
      <c r="F295" s="54">
        <v>0</v>
      </c>
      <c r="G295" s="57" t="str">
        <f>個人申込!AI56</f>
        <v>999:99.99</v>
      </c>
    </row>
    <row r="296" spans="1:7" x14ac:dyDescent="0.15">
      <c r="A296" t="str">
        <f>IF(個人申込!M57="","",個人申込!U57)</f>
        <v/>
      </c>
      <c r="B296" t="str">
        <f>個人申込!AC57</f>
        <v/>
      </c>
      <c r="C296" t="str">
        <f>個人申込!AF57</f>
        <v/>
      </c>
      <c r="D296" t="str">
        <f>個人申込!X57</f>
        <v/>
      </c>
      <c r="E296" s="54">
        <v>0</v>
      </c>
      <c r="F296" s="54">
        <v>0</v>
      </c>
      <c r="G296" s="57" t="str">
        <f>個人申込!AI57</f>
        <v>999:99.99</v>
      </c>
    </row>
    <row r="297" spans="1:7" x14ac:dyDescent="0.15">
      <c r="A297" t="str">
        <f>IF(個人申込!M58="","",個人申込!U58)</f>
        <v/>
      </c>
      <c r="B297" t="str">
        <f>個人申込!AC58</f>
        <v/>
      </c>
      <c r="C297" t="str">
        <f>個人申込!AF58</f>
        <v/>
      </c>
      <c r="D297" t="str">
        <f>個人申込!X58</f>
        <v/>
      </c>
      <c r="E297" s="54">
        <v>0</v>
      </c>
      <c r="F297" s="54">
        <v>0</v>
      </c>
      <c r="G297" s="57" t="str">
        <f>個人申込!AI58</f>
        <v>999:99.99</v>
      </c>
    </row>
    <row r="298" spans="1:7" x14ac:dyDescent="0.15">
      <c r="A298" t="str">
        <f>IF(個人申込!M59="","",個人申込!U59)</f>
        <v/>
      </c>
      <c r="B298" t="str">
        <f>個人申込!AC59</f>
        <v/>
      </c>
      <c r="C298" t="str">
        <f>個人申込!AF59</f>
        <v/>
      </c>
      <c r="D298" t="str">
        <f>個人申込!X59</f>
        <v/>
      </c>
      <c r="E298" s="54">
        <v>0</v>
      </c>
      <c r="F298" s="54">
        <v>0</v>
      </c>
      <c r="G298" s="57" t="str">
        <f>個人申込!AI59</f>
        <v>999:99.99</v>
      </c>
    </row>
    <row r="299" spans="1:7" x14ac:dyDescent="0.15">
      <c r="A299" t="str">
        <f>IF(個人申込!M60="","",個人申込!U60)</f>
        <v/>
      </c>
      <c r="B299" t="str">
        <f>個人申込!AC60</f>
        <v/>
      </c>
      <c r="C299" t="str">
        <f>個人申込!AF60</f>
        <v/>
      </c>
      <c r="D299" t="str">
        <f>個人申込!X60</f>
        <v/>
      </c>
      <c r="E299" s="54">
        <v>0</v>
      </c>
      <c r="F299" s="54">
        <v>0</v>
      </c>
      <c r="G299" s="57" t="str">
        <f>個人申込!AI60</f>
        <v>999:99.99</v>
      </c>
    </row>
    <row r="300" spans="1:7" x14ac:dyDescent="0.15">
      <c r="A300" t="str">
        <f>IF(個人申込!M61="","",個人申込!U61)</f>
        <v/>
      </c>
      <c r="B300" t="str">
        <f>個人申込!AC61</f>
        <v/>
      </c>
      <c r="C300" t="str">
        <f>個人申込!AF61</f>
        <v/>
      </c>
      <c r="D300" t="str">
        <f>個人申込!X61</f>
        <v/>
      </c>
      <c r="E300" s="54">
        <v>0</v>
      </c>
      <c r="F300" s="54">
        <v>0</v>
      </c>
      <c r="G300" s="57" t="str">
        <f>個人申込!AI61</f>
        <v>999:99.99</v>
      </c>
    </row>
    <row r="301" spans="1:7" x14ac:dyDescent="0.15">
      <c r="A301" t="str">
        <f>IF(個人申込!M62="","",個人申込!U62)</f>
        <v/>
      </c>
      <c r="B301" t="str">
        <f>個人申込!AC62</f>
        <v/>
      </c>
      <c r="C301" t="str">
        <f>個人申込!AF62</f>
        <v/>
      </c>
      <c r="D301" t="str">
        <f>個人申込!X62</f>
        <v/>
      </c>
      <c r="E301" s="54">
        <v>0</v>
      </c>
      <c r="F301" s="54">
        <v>0</v>
      </c>
      <c r="G301" s="57" t="str">
        <f>個人申込!AI62</f>
        <v>999:99.99</v>
      </c>
    </row>
    <row r="302" spans="1:7" x14ac:dyDescent="0.15">
      <c r="A302" t="str">
        <f>IF(個人申込!M63="","",個人申込!U63)</f>
        <v/>
      </c>
      <c r="B302" t="str">
        <f>個人申込!AC63</f>
        <v/>
      </c>
      <c r="C302" t="str">
        <f>個人申込!AF63</f>
        <v/>
      </c>
      <c r="D302" t="str">
        <f>個人申込!X63</f>
        <v/>
      </c>
      <c r="E302" s="54">
        <v>0</v>
      </c>
      <c r="F302" s="54">
        <v>0</v>
      </c>
      <c r="G302" s="57" t="str">
        <f>個人申込!AI63</f>
        <v>999:99.99</v>
      </c>
    </row>
    <row r="303" spans="1:7" x14ac:dyDescent="0.15">
      <c r="A303" t="str">
        <f>IF(個人申込!M64="","",個人申込!U64)</f>
        <v/>
      </c>
      <c r="B303" t="str">
        <f>個人申込!AC64</f>
        <v/>
      </c>
      <c r="C303" t="str">
        <f>個人申込!AF64</f>
        <v/>
      </c>
      <c r="D303" t="str">
        <f>個人申込!X64</f>
        <v/>
      </c>
      <c r="E303" s="54">
        <v>0</v>
      </c>
      <c r="F303" s="54">
        <v>0</v>
      </c>
      <c r="G303" s="57" t="str">
        <f>個人申込!AI64</f>
        <v>999:99.99</v>
      </c>
    </row>
    <row r="304" spans="1:7" x14ac:dyDescent="0.15">
      <c r="A304" t="str">
        <f>IF(個人申込!M65="","",個人申込!U65)</f>
        <v/>
      </c>
      <c r="B304" t="str">
        <f>個人申込!AC65</f>
        <v/>
      </c>
      <c r="C304" t="str">
        <f>個人申込!AF65</f>
        <v/>
      </c>
      <c r="D304" t="str">
        <f>個人申込!X65</f>
        <v/>
      </c>
      <c r="E304" s="54">
        <v>0</v>
      </c>
      <c r="F304" s="54">
        <v>0</v>
      </c>
      <c r="G304" s="57" t="str">
        <f>個人申込!AI65</f>
        <v>999:99.99</v>
      </c>
    </row>
    <row r="305" spans="1:7" x14ac:dyDescent="0.15">
      <c r="A305" s="51" t="str">
        <f>IF(個人申込!M66="","",個人申込!U66)</f>
        <v/>
      </c>
      <c r="B305" s="51" t="str">
        <f>個人申込!AC66</f>
        <v/>
      </c>
      <c r="C305" s="51" t="str">
        <f>個人申込!AF66</f>
        <v/>
      </c>
      <c r="D305" s="51" t="str">
        <f>個人申込!X66</f>
        <v/>
      </c>
      <c r="E305" s="55">
        <v>0</v>
      </c>
      <c r="F305" s="55">
        <v>0</v>
      </c>
      <c r="G305" s="51" t="str">
        <f>個人申込!AI66</f>
        <v>999:99.99</v>
      </c>
    </row>
    <row r="306" spans="1:7" x14ac:dyDescent="0.15">
      <c r="E306" s="54"/>
      <c r="F306" s="54"/>
      <c r="G306" s="57"/>
    </row>
    <row r="307" spans="1:7" x14ac:dyDescent="0.15">
      <c r="A307" s="51"/>
      <c r="B307" s="51"/>
      <c r="C307" s="51"/>
      <c r="D307" s="51"/>
      <c r="E307" s="55"/>
      <c r="F307" s="55"/>
      <c r="G307" s="51"/>
    </row>
    <row r="308" spans="1:7" x14ac:dyDescent="0.15">
      <c r="A308" t="str">
        <f>IF(個人申込!M69="","",個人申込!U69)</f>
        <v/>
      </c>
      <c r="B308" t="str">
        <f>個人申込!AC69</f>
        <v/>
      </c>
      <c r="C308" t="str">
        <f>個人申込!AF69</f>
        <v/>
      </c>
      <c r="D308" t="str">
        <f>個人申込!X69</f>
        <v/>
      </c>
      <c r="E308" s="54">
        <v>0</v>
      </c>
      <c r="F308" s="54">
        <v>5</v>
      </c>
      <c r="G308" s="57" t="str">
        <f>個人申込!AI69</f>
        <v>999:99.99</v>
      </c>
    </row>
    <row r="309" spans="1:7" x14ac:dyDescent="0.15">
      <c r="A309" t="str">
        <f>IF(個人申込!M70="","",個人申込!U70)</f>
        <v/>
      </c>
      <c r="B309" t="str">
        <f>個人申込!AC70</f>
        <v/>
      </c>
      <c r="C309" t="str">
        <f>個人申込!AF70</f>
        <v/>
      </c>
      <c r="D309" t="str">
        <f>個人申込!X70</f>
        <v/>
      </c>
      <c r="E309" s="54">
        <v>0</v>
      </c>
      <c r="F309" s="54">
        <v>5</v>
      </c>
      <c r="G309" s="57" t="str">
        <f>個人申込!AI70</f>
        <v>999:99.99</v>
      </c>
    </row>
    <row r="310" spans="1:7" x14ac:dyDescent="0.15">
      <c r="A310" t="str">
        <f>IF(個人申込!M71="","",個人申込!U71)</f>
        <v/>
      </c>
      <c r="B310" t="str">
        <f>個人申込!AC71</f>
        <v/>
      </c>
      <c r="C310" t="str">
        <f>個人申込!AF71</f>
        <v/>
      </c>
      <c r="D310" t="str">
        <f>個人申込!X71</f>
        <v/>
      </c>
      <c r="E310" s="54">
        <v>0</v>
      </c>
      <c r="F310" s="54">
        <v>5</v>
      </c>
      <c r="G310" s="57" t="str">
        <f>個人申込!AI71</f>
        <v>999:99.99</v>
      </c>
    </row>
    <row r="311" spans="1:7" x14ac:dyDescent="0.15">
      <c r="A311" t="str">
        <f>IF(個人申込!M72="","",個人申込!U72)</f>
        <v/>
      </c>
      <c r="B311" t="str">
        <f>個人申込!AC72</f>
        <v/>
      </c>
      <c r="C311" t="str">
        <f>個人申込!AF72</f>
        <v/>
      </c>
      <c r="D311" t="str">
        <f>個人申込!X72</f>
        <v/>
      </c>
      <c r="E311" s="54">
        <v>0</v>
      </c>
      <c r="F311" s="54">
        <v>5</v>
      </c>
      <c r="G311" s="57" t="str">
        <f>個人申込!AI72</f>
        <v>999:99.99</v>
      </c>
    </row>
    <row r="312" spans="1:7" x14ac:dyDescent="0.15">
      <c r="A312" t="str">
        <f>IF(個人申込!M73="","",個人申込!U73)</f>
        <v/>
      </c>
      <c r="B312" t="str">
        <f>個人申込!AC73</f>
        <v/>
      </c>
      <c r="C312" t="str">
        <f>個人申込!AF73</f>
        <v/>
      </c>
      <c r="D312" t="str">
        <f>個人申込!X73</f>
        <v/>
      </c>
      <c r="E312" s="54">
        <v>0</v>
      </c>
      <c r="F312" s="54">
        <v>5</v>
      </c>
      <c r="G312" s="57" t="str">
        <f>個人申込!AI73</f>
        <v>999:99.99</v>
      </c>
    </row>
    <row r="313" spans="1:7" x14ac:dyDescent="0.15">
      <c r="A313" t="str">
        <f>IF(個人申込!M74="","",個人申込!U74)</f>
        <v/>
      </c>
      <c r="B313" t="str">
        <f>個人申込!AC74</f>
        <v/>
      </c>
      <c r="C313" t="str">
        <f>個人申込!AF74</f>
        <v/>
      </c>
      <c r="D313" t="str">
        <f>個人申込!X74</f>
        <v/>
      </c>
      <c r="E313" s="54">
        <v>0</v>
      </c>
      <c r="F313" s="54">
        <v>5</v>
      </c>
      <c r="G313" s="57" t="str">
        <f>個人申込!AI74</f>
        <v>999:99.99</v>
      </c>
    </row>
    <row r="314" spans="1:7" x14ac:dyDescent="0.15">
      <c r="A314" t="str">
        <f>IF(個人申込!M75="","",個人申込!U75)</f>
        <v/>
      </c>
      <c r="B314" t="str">
        <f>個人申込!AC75</f>
        <v/>
      </c>
      <c r="C314" t="str">
        <f>個人申込!AF75</f>
        <v/>
      </c>
      <c r="D314" t="str">
        <f>個人申込!X75</f>
        <v/>
      </c>
      <c r="E314" s="54">
        <v>0</v>
      </c>
      <c r="F314" s="54">
        <v>5</v>
      </c>
      <c r="G314" s="57" t="str">
        <f>個人申込!AI75</f>
        <v>999:99.99</v>
      </c>
    </row>
    <row r="315" spans="1:7" x14ac:dyDescent="0.15">
      <c r="A315" t="str">
        <f>IF(個人申込!M76="","",個人申込!U76)</f>
        <v/>
      </c>
      <c r="B315" t="str">
        <f>個人申込!AC76</f>
        <v/>
      </c>
      <c r="C315" t="str">
        <f>個人申込!AF76</f>
        <v/>
      </c>
      <c r="D315" t="str">
        <f>個人申込!X76</f>
        <v/>
      </c>
      <c r="E315" s="54">
        <v>0</v>
      </c>
      <c r="F315" s="54">
        <v>5</v>
      </c>
      <c r="G315" s="57" t="str">
        <f>個人申込!AI76</f>
        <v>999:99.99</v>
      </c>
    </row>
    <row r="316" spans="1:7" x14ac:dyDescent="0.15">
      <c r="A316" t="str">
        <f>IF(個人申込!M77="","",個人申込!U77)</f>
        <v/>
      </c>
      <c r="B316" t="str">
        <f>個人申込!AC77</f>
        <v/>
      </c>
      <c r="C316" t="str">
        <f>個人申込!AF77</f>
        <v/>
      </c>
      <c r="D316" t="str">
        <f>個人申込!X77</f>
        <v/>
      </c>
      <c r="E316" s="54">
        <v>0</v>
      </c>
      <c r="F316" s="54">
        <v>5</v>
      </c>
      <c r="G316" s="57" t="str">
        <f>個人申込!AI77</f>
        <v>999:99.99</v>
      </c>
    </row>
    <row r="317" spans="1:7" x14ac:dyDescent="0.15">
      <c r="A317" t="str">
        <f>IF(個人申込!M78="","",個人申込!U78)</f>
        <v/>
      </c>
      <c r="B317" t="str">
        <f>個人申込!AC78</f>
        <v/>
      </c>
      <c r="C317" t="str">
        <f>個人申込!AF78</f>
        <v/>
      </c>
      <c r="D317" t="str">
        <f>個人申込!X78</f>
        <v/>
      </c>
      <c r="E317" s="54">
        <v>0</v>
      </c>
      <c r="F317" s="54">
        <v>5</v>
      </c>
      <c r="G317" s="57" t="str">
        <f>個人申込!AI78</f>
        <v>999:99.99</v>
      </c>
    </row>
    <row r="318" spans="1:7" x14ac:dyDescent="0.15">
      <c r="A318" t="str">
        <f>IF(個人申込!M79="","",個人申込!U79)</f>
        <v/>
      </c>
      <c r="B318" t="str">
        <f>個人申込!AC79</f>
        <v/>
      </c>
      <c r="C318" t="str">
        <f>個人申込!AF79</f>
        <v/>
      </c>
      <c r="D318" t="str">
        <f>個人申込!X79</f>
        <v/>
      </c>
      <c r="E318" s="54">
        <v>0</v>
      </c>
      <c r="F318" s="54">
        <v>5</v>
      </c>
      <c r="G318" s="57" t="str">
        <f>個人申込!AI79</f>
        <v>999:99.99</v>
      </c>
    </row>
    <row r="319" spans="1:7" x14ac:dyDescent="0.15">
      <c r="A319" t="str">
        <f>IF(個人申込!M80="","",個人申込!U80)</f>
        <v/>
      </c>
      <c r="B319" t="str">
        <f>個人申込!AC80</f>
        <v/>
      </c>
      <c r="C319" t="str">
        <f>個人申込!AF80</f>
        <v/>
      </c>
      <c r="D319" t="str">
        <f>個人申込!X80</f>
        <v/>
      </c>
      <c r="E319" s="54">
        <v>0</v>
      </c>
      <c r="F319" s="54">
        <v>5</v>
      </c>
      <c r="G319" s="57" t="str">
        <f>個人申込!AI80</f>
        <v>999:99.99</v>
      </c>
    </row>
    <row r="320" spans="1:7" x14ac:dyDescent="0.15">
      <c r="A320" t="str">
        <f>IF(個人申込!M81="","",個人申込!U81)</f>
        <v/>
      </c>
      <c r="B320" t="str">
        <f>個人申込!AC81</f>
        <v/>
      </c>
      <c r="C320" t="str">
        <f>個人申込!AF81</f>
        <v/>
      </c>
      <c r="D320" t="str">
        <f>個人申込!X81</f>
        <v/>
      </c>
      <c r="E320" s="54">
        <v>0</v>
      </c>
      <c r="F320" s="54">
        <v>5</v>
      </c>
      <c r="G320" s="57" t="str">
        <f>個人申込!AI81</f>
        <v>999:99.99</v>
      </c>
    </row>
    <row r="321" spans="1:7" x14ac:dyDescent="0.15">
      <c r="A321" t="str">
        <f>IF(個人申込!M82="","",個人申込!U82)</f>
        <v/>
      </c>
      <c r="B321" t="str">
        <f>個人申込!AC82</f>
        <v/>
      </c>
      <c r="C321" t="str">
        <f>個人申込!AF82</f>
        <v/>
      </c>
      <c r="D321" t="str">
        <f>個人申込!X82</f>
        <v/>
      </c>
      <c r="E321" s="54">
        <v>0</v>
      </c>
      <c r="F321" s="54">
        <v>5</v>
      </c>
      <c r="G321" s="57" t="str">
        <f>個人申込!AI82</f>
        <v>999:99.99</v>
      </c>
    </row>
    <row r="322" spans="1:7" x14ac:dyDescent="0.15">
      <c r="A322" t="str">
        <f>IF(個人申込!M83="","",個人申込!U83)</f>
        <v/>
      </c>
      <c r="B322" t="str">
        <f>個人申込!AC83</f>
        <v/>
      </c>
      <c r="C322" t="str">
        <f>個人申込!AF83</f>
        <v/>
      </c>
      <c r="D322" t="str">
        <f>個人申込!X83</f>
        <v/>
      </c>
      <c r="E322" s="54">
        <v>0</v>
      </c>
      <c r="F322" s="54">
        <v>5</v>
      </c>
      <c r="G322" s="57" t="str">
        <f>個人申込!AI83</f>
        <v>999:99.99</v>
      </c>
    </row>
    <row r="323" spans="1:7" x14ac:dyDescent="0.15">
      <c r="A323" t="str">
        <f>IF(個人申込!M84="","",個人申込!U84)</f>
        <v/>
      </c>
      <c r="B323" t="str">
        <f>個人申込!AC84</f>
        <v/>
      </c>
      <c r="C323" t="str">
        <f>個人申込!AF84</f>
        <v/>
      </c>
      <c r="D323" t="str">
        <f>個人申込!X84</f>
        <v/>
      </c>
      <c r="E323" s="54">
        <v>0</v>
      </c>
      <c r="F323" s="54">
        <v>5</v>
      </c>
      <c r="G323" s="57" t="str">
        <f>個人申込!AI84</f>
        <v>999:99.99</v>
      </c>
    </row>
    <row r="324" spans="1:7" x14ac:dyDescent="0.15">
      <c r="A324" t="str">
        <f>IF(個人申込!M85="","",個人申込!U85)</f>
        <v/>
      </c>
      <c r="B324" t="str">
        <f>個人申込!AC85</f>
        <v/>
      </c>
      <c r="C324" t="str">
        <f>個人申込!AF85</f>
        <v/>
      </c>
      <c r="D324" t="str">
        <f>個人申込!X85</f>
        <v/>
      </c>
      <c r="E324" s="54">
        <v>0</v>
      </c>
      <c r="F324" s="54">
        <v>5</v>
      </c>
      <c r="G324" s="57" t="str">
        <f>個人申込!AI85</f>
        <v>999:99.99</v>
      </c>
    </row>
    <row r="325" spans="1:7" x14ac:dyDescent="0.15">
      <c r="A325" t="str">
        <f>IF(個人申込!M86="","",個人申込!U86)</f>
        <v/>
      </c>
      <c r="B325" t="str">
        <f>個人申込!AC86</f>
        <v/>
      </c>
      <c r="C325" t="str">
        <f>個人申込!AF86</f>
        <v/>
      </c>
      <c r="D325" t="str">
        <f>個人申込!X86</f>
        <v/>
      </c>
      <c r="E325" s="54">
        <v>0</v>
      </c>
      <c r="F325" s="54">
        <v>5</v>
      </c>
      <c r="G325" s="57" t="str">
        <f>個人申込!AI86</f>
        <v>999:99.99</v>
      </c>
    </row>
    <row r="326" spans="1:7" x14ac:dyDescent="0.15">
      <c r="A326" t="str">
        <f>IF(個人申込!M87="","",個人申込!U87)</f>
        <v/>
      </c>
      <c r="B326" t="str">
        <f>個人申込!AC87</f>
        <v/>
      </c>
      <c r="C326" t="str">
        <f>個人申込!AF87</f>
        <v/>
      </c>
      <c r="D326" t="str">
        <f>個人申込!X87</f>
        <v/>
      </c>
      <c r="E326" s="54">
        <v>0</v>
      </c>
      <c r="F326" s="54">
        <v>5</v>
      </c>
      <c r="G326" s="57" t="str">
        <f>個人申込!AI87</f>
        <v>999:99.99</v>
      </c>
    </row>
    <row r="327" spans="1:7" x14ac:dyDescent="0.15">
      <c r="A327" t="str">
        <f>IF(個人申込!M88="","",個人申込!U88)</f>
        <v/>
      </c>
      <c r="B327" t="str">
        <f>個人申込!AC88</f>
        <v/>
      </c>
      <c r="C327" t="str">
        <f>個人申込!AF88</f>
        <v/>
      </c>
      <c r="D327" t="str">
        <f>個人申込!X88</f>
        <v/>
      </c>
      <c r="E327" s="54">
        <v>0</v>
      </c>
      <c r="F327" s="54">
        <v>5</v>
      </c>
      <c r="G327" s="57" t="str">
        <f>個人申込!AI88</f>
        <v>999:99.99</v>
      </c>
    </row>
    <row r="328" spans="1:7" x14ac:dyDescent="0.15">
      <c r="A328" t="str">
        <f>IF(個人申込!M89="","",個人申込!U89)</f>
        <v/>
      </c>
      <c r="B328" t="str">
        <f>個人申込!AC89</f>
        <v/>
      </c>
      <c r="C328" t="str">
        <f>個人申込!AF89</f>
        <v/>
      </c>
      <c r="D328" t="str">
        <f>個人申込!X89</f>
        <v/>
      </c>
      <c r="E328" s="54">
        <v>0</v>
      </c>
      <c r="F328" s="54">
        <v>5</v>
      </c>
      <c r="G328" s="57" t="str">
        <f>個人申込!AI89</f>
        <v>999:99.99</v>
      </c>
    </row>
    <row r="329" spans="1:7" x14ac:dyDescent="0.15">
      <c r="A329" t="str">
        <f>IF(個人申込!M90="","",個人申込!U90)</f>
        <v/>
      </c>
      <c r="B329" t="str">
        <f>個人申込!AC90</f>
        <v/>
      </c>
      <c r="C329" t="str">
        <f>個人申込!AF90</f>
        <v/>
      </c>
      <c r="D329" t="str">
        <f>個人申込!X90</f>
        <v/>
      </c>
      <c r="E329" s="54">
        <v>0</v>
      </c>
      <c r="F329" s="54">
        <v>5</v>
      </c>
      <c r="G329" s="57" t="str">
        <f>個人申込!AI90</f>
        <v>999:99.99</v>
      </c>
    </row>
    <row r="330" spans="1:7" x14ac:dyDescent="0.15">
      <c r="A330" t="str">
        <f>IF(個人申込!M91="","",個人申込!U91)</f>
        <v/>
      </c>
      <c r="B330" t="str">
        <f>個人申込!AC91</f>
        <v/>
      </c>
      <c r="C330" t="str">
        <f>個人申込!AF91</f>
        <v/>
      </c>
      <c r="D330" t="str">
        <f>個人申込!X91</f>
        <v/>
      </c>
      <c r="E330" s="54">
        <v>0</v>
      </c>
      <c r="F330" s="54">
        <v>5</v>
      </c>
      <c r="G330" s="57" t="str">
        <f>個人申込!AI91</f>
        <v>999:99.99</v>
      </c>
    </row>
    <row r="331" spans="1:7" x14ac:dyDescent="0.15">
      <c r="A331" t="str">
        <f>IF(個人申込!M92="","",個人申込!U92)</f>
        <v/>
      </c>
      <c r="B331" t="str">
        <f>個人申込!AC92</f>
        <v/>
      </c>
      <c r="C331" t="str">
        <f>個人申込!AF92</f>
        <v/>
      </c>
      <c r="D331" t="str">
        <f>個人申込!X92</f>
        <v/>
      </c>
      <c r="E331" s="54">
        <v>0</v>
      </c>
      <c r="F331" s="54">
        <v>5</v>
      </c>
      <c r="G331" s="57" t="str">
        <f>個人申込!AI92</f>
        <v>999:99.99</v>
      </c>
    </row>
    <row r="332" spans="1:7" x14ac:dyDescent="0.15">
      <c r="A332" t="str">
        <f>IF(個人申込!M93="","",個人申込!U93)</f>
        <v/>
      </c>
      <c r="B332" t="str">
        <f>個人申込!AC93</f>
        <v/>
      </c>
      <c r="C332" t="str">
        <f>個人申込!AF93</f>
        <v/>
      </c>
      <c r="D332" t="str">
        <f>個人申込!X93</f>
        <v/>
      </c>
      <c r="E332" s="54">
        <v>0</v>
      </c>
      <c r="F332" s="54">
        <v>5</v>
      </c>
      <c r="G332" s="57" t="str">
        <f>個人申込!AI93</f>
        <v>999:99.99</v>
      </c>
    </row>
    <row r="333" spans="1:7" x14ac:dyDescent="0.15">
      <c r="A333" t="str">
        <f>IF(個人申込!M94="","",個人申込!U94)</f>
        <v/>
      </c>
      <c r="B333" t="str">
        <f>個人申込!AC94</f>
        <v/>
      </c>
      <c r="C333" t="str">
        <f>個人申込!AF94</f>
        <v/>
      </c>
      <c r="D333" t="str">
        <f>個人申込!X94</f>
        <v/>
      </c>
      <c r="E333" s="54">
        <v>0</v>
      </c>
      <c r="F333" s="54">
        <v>5</v>
      </c>
      <c r="G333" s="57" t="str">
        <f>個人申込!AI94</f>
        <v>999:99.99</v>
      </c>
    </row>
    <row r="334" spans="1:7" x14ac:dyDescent="0.15">
      <c r="A334" t="str">
        <f>IF(個人申込!M95="","",個人申込!U95)</f>
        <v/>
      </c>
      <c r="B334" t="str">
        <f>個人申込!AC95</f>
        <v/>
      </c>
      <c r="C334" t="str">
        <f>個人申込!AF95</f>
        <v/>
      </c>
      <c r="D334" t="str">
        <f>個人申込!X95</f>
        <v/>
      </c>
      <c r="E334" s="54">
        <v>0</v>
      </c>
      <c r="F334" s="54">
        <v>5</v>
      </c>
      <c r="G334" s="57" t="str">
        <f>個人申込!AI95</f>
        <v>999:99.99</v>
      </c>
    </row>
    <row r="335" spans="1:7" x14ac:dyDescent="0.15">
      <c r="A335" t="str">
        <f>IF(個人申込!M96="","",個人申込!U96)</f>
        <v/>
      </c>
      <c r="B335" t="str">
        <f>個人申込!AC96</f>
        <v/>
      </c>
      <c r="C335" t="str">
        <f>個人申込!AF96</f>
        <v/>
      </c>
      <c r="D335" t="str">
        <f>個人申込!X96</f>
        <v/>
      </c>
      <c r="E335" s="54">
        <v>0</v>
      </c>
      <c r="F335" s="54">
        <v>5</v>
      </c>
      <c r="G335" s="57" t="str">
        <f>個人申込!AI96</f>
        <v>999:99.99</v>
      </c>
    </row>
    <row r="336" spans="1:7" x14ac:dyDescent="0.15">
      <c r="A336" t="str">
        <f>IF(個人申込!M97="","",個人申込!U97)</f>
        <v/>
      </c>
      <c r="B336" t="str">
        <f>個人申込!AC97</f>
        <v/>
      </c>
      <c r="C336" t="str">
        <f>個人申込!AF97</f>
        <v/>
      </c>
      <c r="D336" t="str">
        <f>個人申込!X97</f>
        <v/>
      </c>
      <c r="E336" s="54">
        <v>0</v>
      </c>
      <c r="F336" s="54">
        <v>5</v>
      </c>
      <c r="G336" s="57" t="str">
        <f>個人申込!AI97</f>
        <v>999:99.99</v>
      </c>
    </row>
    <row r="337" spans="1:7" x14ac:dyDescent="0.15">
      <c r="A337" t="str">
        <f>IF(個人申込!M98="","",個人申込!U98)</f>
        <v/>
      </c>
      <c r="B337" t="str">
        <f>個人申込!AC98</f>
        <v/>
      </c>
      <c r="C337" t="str">
        <f>個人申込!AF98</f>
        <v/>
      </c>
      <c r="D337" t="str">
        <f>個人申込!X98</f>
        <v/>
      </c>
      <c r="E337" s="54">
        <v>0</v>
      </c>
      <c r="F337" s="54">
        <v>5</v>
      </c>
      <c r="G337" s="57" t="str">
        <f>個人申込!AI98</f>
        <v>999:99.99</v>
      </c>
    </row>
    <row r="338" spans="1:7" x14ac:dyDescent="0.15">
      <c r="A338" t="str">
        <f>IF(個人申込!M99="","",個人申込!U99)</f>
        <v/>
      </c>
      <c r="B338" t="str">
        <f>個人申込!AC99</f>
        <v/>
      </c>
      <c r="C338" t="str">
        <f>個人申込!AF99</f>
        <v/>
      </c>
      <c r="D338" t="str">
        <f>個人申込!X99</f>
        <v/>
      </c>
      <c r="E338" s="54">
        <v>0</v>
      </c>
      <c r="F338" s="54">
        <v>5</v>
      </c>
      <c r="G338" s="57" t="str">
        <f>個人申込!AI99</f>
        <v>999:99.99</v>
      </c>
    </row>
    <row r="339" spans="1:7" x14ac:dyDescent="0.15">
      <c r="A339" t="str">
        <f>IF(個人申込!M100="","",個人申込!U100)</f>
        <v/>
      </c>
      <c r="B339" t="str">
        <f>個人申込!AC100</f>
        <v/>
      </c>
      <c r="C339" t="str">
        <f>個人申込!AF100</f>
        <v/>
      </c>
      <c r="D339" t="str">
        <f>個人申込!X100</f>
        <v/>
      </c>
      <c r="E339" s="54">
        <v>0</v>
      </c>
      <c r="F339" s="54">
        <v>5</v>
      </c>
      <c r="G339" s="57" t="str">
        <f>個人申込!AI100</f>
        <v>999:99.99</v>
      </c>
    </row>
    <row r="340" spans="1:7" x14ac:dyDescent="0.15">
      <c r="A340" t="str">
        <f>IF(個人申込!M101="","",個人申込!U101)</f>
        <v/>
      </c>
      <c r="B340" t="str">
        <f>個人申込!AC101</f>
        <v/>
      </c>
      <c r="C340" t="str">
        <f>個人申込!AF101</f>
        <v/>
      </c>
      <c r="D340" t="str">
        <f>個人申込!X101</f>
        <v/>
      </c>
      <c r="E340" s="54">
        <v>0</v>
      </c>
      <c r="F340" s="54">
        <v>5</v>
      </c>
      <c r="G340" s="57" t="str">
        <f>個人申込!AI101</f>
        <v>999:99.99</v>
      </c>
    </row>
    <row r="341" spans="1:7" x14ac:dyDescent="0.15">
      <c r="A341" t="str">
        <f>IF(個人申込!M102="","",個人申込!U102)</f>
        <v/>
      </c>
      <c r="B341" t="str">
        <f>個人申込!AC102</f>
        <v/>
      </c>
      <c r="C341" t="str">
        <f>個人申込!AF102</f>
        <v/>
      </c>
      <c r="D341" t="str">
        <f>個人申込!X102</f>
        <v/>
      </c>
      <c r="E341" s="54">
        <v>0</v>
      </c>
      <c r="F341" s="54">
        <v>5</v>
      </c>
      <c r="G341" s="57" t="str">
        <f>個人申込!AI102</f>
        <v>999:99.99</v>
      </c>
    </row>
    <row r="342" spans="1:7" x14ac:dyDescent="0.15">
      <c r="A342" t="str">
        <f>IF(個人申込!M103="","",個人申込!U103)</f>
        <v/>
      </c>
      <c r="B342" t="str">
        <f>個人申込!AC103</f>
        <v/>
      </c>
      <c r="C342" t="str">
        <f>個人申込!AF103</f>
        <v/>
      </c>
      <c r="D342" t="str">
        <f>個人申込!X103</f>
        <v/>
      </c>
      <c r="E342" s="54">
        <v>0</v>
      </c>
      <c r="F342" s="54">
        <v>5</v>
      </c>
      <c r="G342" s="57" t="str">
        <f>個人申込!AI103</f>
        <v>999:99.99</v>
      </c>
    </row>
    <row r="343" spans="1:7" x14ac:dyDescent="0.15">
      <c r="A343" t="str">
        <f>IF(個人申込!M104="","",個人申込!U104)</f>
        <v/>
      </c>
      <c r="B343" t="str">
        <f>個人申込!AC104</f>
        <v/>
      </c>
      <c r="C343" t="str">
        <f>個人申込!AF104</f>
        <v/>
      </c>
      <c r="D343" t="str">
        <f>個人申込!X104</f>
        <v/>
      </c>
      <c r="E343" s="54">
        <v>0</v>
      </c>
      <c r="F343" s="54">
        <v>5</v>
      </c>
      <c r="G343" s="57" t="str">
        <f>個人申込!AI104</f>
        <v>999:99.99</v>
      </c>
    </row>
    <row r="344" spans="1:7" x14ac:dyDescent="0.15">
      <c r="A344" t="str">
        <f>IF(個人申込!M105="","",個人申込!U105)</f>
        <v/>
      </c>
      <c r="B344" t="str">
        <f>個人申込!AC105</f>
        <v/>
      </c>
      <c r="C344" t="str">
        <f>個人申込!AF105</f>
        <v/>
      </c>
      <c r="D344" t="str">
        <f>個人申込!X105</f>
        <v/>
      </c>
      <c r="E344" s="54">
        <v>0</v>
      </c>
      <c r="F344" s="54">
        <v>5</v>
      </c>
      <c r="G344" s="57" t="str">
        <f>個人申込!AI105</f>
        <v>999:99.99</v>
      </c>
    </row>
    <row r="345" spans="1:7" x14ac:dyDescent="0.15">
      <c r="A345" t="str">
        <f>IF(個人申込!M106="","",個人申込!U106)</f>
        <v/>
      </c>
      <c r="B345" t="str">
        <f>個人申込!AC106</f>
        <v/>
      </c>
      <c r="C345" t="str">
        <f>個人申込!AF106</f>
        <v/>
      </c>
      <c r="D345" t="str">
        <f>個人申込!X106</f>
        <v/>
      </c>
      <c r="E345" s="54">
        <v>0</v>
      </c>
      <c r="F345" s="54">
        <v>5</v>
      </c>
      <c r="G345" s="57" t="str">
        <f>個人申込!AI106</f>
        <v>999:99.99</v>
      </c>
    </row>
    <row r="346" spans="1:7" x14ac:dyDescent="0.15">
      <c r="A346" t="str">
        <f>IF(個人申込!M107="","",個人申込!U107)</f>
        <v/>
      </c>
      <c r="B346" t="str">
        <f>個人申込!AC107</f>
        <v/>
      </c>
      <c r="C346" t="str">
        <f>個人申込!AF107</f>
        <v/>
      </c>
      <c r="D346" t="str">
        <f>個人申込!X107</f>
        <v/>
      </c>
      <c r="E346" s="54">
        <v>0</v>
      </c>
      <c r="F346" s="54">
        <v>5</v>
      </c>
      <c r="G346" s="57" t="str">
        <f>個人申込!AI107</f>
        <v>999:99.99</v>
      </c>
    </row>
    <row r="347" spans="1:7" x14ac:dyDescent="0.15">
      <c r="A347" t="str">
        <f>IF(個人申込!M108="","",個人申込!U108)</f>
        <v/>
      </c>
      <c r="B347" t="str">
        <f>個人申込!AC108</f>
        <v/>
      </c>
      <c r="C347" t="str">
        <f>個人申込!AF108</f>
        <v/>
      </c>
      <c r="D347" t="str">
        <f>個人申込!X108</f>
        <v/>
      </c>
      <c r="E347" s="54">
        <v>0</v>
      </c>
      <c r="F347" s="54">
        <v>5</v>
      </c>
      <c r="G347" s="57" t="str">
        <f>個人申込!AI108</f>
        <v>999:99.99</v>
      </c>
    </row>
    <row r="348" spans="1:7" x14ac:dyDescent="0.15">
      <c r="A348" t="str">
        <f>IF(個人申込!M109="","",個人申込!U109)</f>
        <v/>
      </c>
      <c r="B348" t="str">
        <f>個人申込!AC109</f>
        <v/>
      </c>
      <c r="C348" t="str">
        <f>個人申込!AF109</f>
        <v/>
      </c>
      <c r="D348" t="str">
        <f>個人申込!X109</f>
        <v/>
      </c>
      <c r="E348" s="54">
        <v>0</v>
      </c>
      <c r="F348" s="54">
        <v>5</v>
      </c>
      <c r="G348" s="57" t="str">
        <f>個人申込!AI109</f>
        <v>999:99.99</v>
      </c>
    </row>
    <row r="349" spans="1:7" x14ac:dyDescent="0.15">
      <c r="A349" t="str">
        <f>IF(個人申込!M110="","",個人申込!U110)</f>
        <v/>
      </c>
      <c r="B349" t="str">
        <f>個人申込!AC110</f>
        <v/>
      </c>
      <c r="C349" t="str">
        <f>個人申込!AF110</f>
        <v/>
      </c>
      <c r="D349" t="str">
        <f>個人申込!X110</f>
        <v/>
      </c>
      <c r="E349" s="54">
        <v>0</v>
      </c>
      <c r="F349" s="54">
        <v>5</v>
      </c>
      <c r="G349" s="57" t="str">
        <f>個人申込!AI110</f>
        <v>999:99.99</v>
      </c>
    </row>
    <row r="350" spans="1:7" x14ac:dyDescent="0.15">
      <c r="A350" t="str">
        <f>IF(個人申込!M111="","",個人申込!U111)</f>
        <v/>
      </c>
      <c r="B350" t="str">
        <f>個人申込!AC111</f>
        <v/>
      </c>
      <c r="C350" t="str">
        <f>個人申込!AF111</f>
        <v/>
      </c>
      <c r="D350" t="str">
        <f>個人申込!X111</f>
        <v/>
      </c>
      <c r="E350" s="54">
        <v>0</v>
      </c>
      <c r="F350" s="54">
        <v>5</v>
      </c>
      <c r="G350" s="57" t="str">
        <f>個人申込!AI111</f>
        <v>999:99.99</v>
      </c>
    </row>
    <row r="351" spans="1:7" x14ac:dyDescent="0.15">
      <c r="A351" t="str">
        <f>IF(個人申込!M112="","",個人申込!U112)</f>
        <v/>
      </c>
      <c r="B351" t="str">
        <f>個人申込!AC112</f>
        <v/>
      </c>
      <c r="C351" t="str">
        <f>個人申込!AF112</f>
        <v/>
      </c>
      <c r="D351" t="str">
        <f>個人申込!X112</f>
        <v/>
      </c>
      <c r="E351" s="54">
        <v>0</v>
      </c>
      <c r="F351" s="54">
        <v>5</v>
      </c>
      <c r="G351" s="57" t="str">
        <f>個人申込!AI112</f>
        <v>999:99.99</v>
      </c>
    </row>
    <row r="352" spans="1:7" x14ac:dyDescent="0.15">
      <c r="A352" t="str">
        <f>IF(個人申込!M113="","",個人申込!U113)</f>
        <v/>
      </c>
      <c r="B352" t="str">
        <f>個人申込!AC113</f>
        <v/>
      </c>
      <c r="C352" t="str">
        <f>個人申込!AF113</f>
        <v/>
      </c>
      <c r="D352" t="str">
        <f>個人申込!X113</f>
        <v/>
      </c>
      <c r="E352" s="54">
        <v>0</v>
      </c>
      <c r="F352" s="54">
        <v>5</v>
      </c>
      <c r="G352" s="57" t="str">
        <f>個人申込!AI113</f>
        <v>999:99.99</v>
      </c>
    </row>
    <row r="353" spans="1:7" x14ac:dyDescent="0.15">
      <c r="A353" t="str">
        <f>IF(個人申込!M114="","",個人申込!U114)</f>
        <v/>
      </c>
      <c r="B353" t="str">
        <f>個人申込!AC114</f>
        <v/>
      </c>
      <c r="C353" t="str">
        <f>個人申込!AF114</f>
        <v/>
      </c>
      <c r="D353" t="str">
        <f>個人申込!X114</f>
        <v/>
      </c>
      <c r="E353" s="54">
        <v>0</v>
      </c>
      <c r="F353" s="54">
        <v>5</v>
      </c>
      <c r="G353" s="57" t="str">
        <f>個人申込!AI114</f>
        <v>999:99.99</v>
      </c>
    </row>
    <row r="354" spans="1:7" x14ac:dyDescent="0.15">
      <c r="A354" t="str">
        <f>IF(個人申込!M115="","",個人申込!U115)</f>
        <v/>
      </c>
      <c r="B354" t="str">
        <f>個人申込!AC115</f>
        <v/>
      </c>
      <c r="C354" t="str">
        <f>個人申込!AF115</f>
        <v/>
      </c>
      <c r="D354" t="str">
        <f>個人申込!X115</f>
        <v/>
      </c>
      <c r="E354" s="54">
        <v>0</v>
      </c>
      <c r="F354" s="54">
        <v>5</v>
      </c>
      <c r="G354" s="57" t="str">
        <f>個人申込!AI115</f>
        <v>999:99.99</v>
      </c>
    </row>
    <row r="355" spans="1:7" x14ac:dyDescent="0.15">
      <c r="A355" t="str">
        <f>IF(個人申込!M116="","",個人申込!U116)</f>
        <v/>
      </c>
      <c r="B355" t="str">
        <f>個人申込!AC116</f>
        <v/>
      </c>
      <c r="C355" t="str">
        <f>個人申込!AF116</f>
        <v/>
      </c>
      <c r="D355" t="str">
        <f>個人申込!X116</f>
        <v/>
      </c>
      <c r="E355" s="54">
        <v>0</v>
      </c>
      <c r="F355" s="54">
        <v>5</v>
      </c>
      <c r="G355" s="57" t="str">
        <f>個人申込!AI116</f>
        <v>999:99.99</v>
      </c>
    </row>
    <row r="356" spans="1:7" x14ac:dyDescent="0.15">
      <c r="A356" t="str">
        <f>IF(個人申込!M117="","",個人申込!U117)</f>
        <v/>
      </c>
      <c r="B356" t="str">
        <f>個人申込!AC117</f>
        <v/>
      </c>
      <c r="C356" t="str">
        <f>個人申込!AF117</f>
        <v/>
      </c>
      <c r="D356" t="str">
        <f>個人申込!X117</f>
        <v/>
      </c>
      <c r="E356" s="54">
        <v>0</v>
      </c>
      <c r="F356" s="54">
        <v>5</v>
      </c>
      <c r="G356" s="57" t="str">
        <f>個人申込!AI117</f>
        <v>999:99.99</v>
      </c>
    </row>
    <row r="357" spans="1:7" x14ac:dyDescent="0.15">
      <c r="A357" t="str">
        <f>IF(個人申込!M118="","",個人申込!U118)</f>
        <v/>
      </c>
      <c r="B357" t="str">
        <f>個人申込!AC118</f>
        <v/>
      </c>
      <c r="C357" t="str">
        <f>個人申込!AF118</f>
        <v/>
      </c>
      <c r="D357" t="str">
        <f>個人申込!X118</f>
        <v/>
      </c>
      <c r="E357" s="54">
        <v>0</v>
      </c>
      <c r="F357" s="54">
        <v>5</v>
      </c>
      <c r="G357" s="57" t="str">
        <f>個人申込!AI118</f>
        <v>999:99.99</v>
      </c>
    </row>
    <row r="358" spans="1:7" x14ac:dyDescent="0.15">
      <c r="A358" t="str">
        <f>IF(個人申込!M119="","",個人申込!U119)</f>
        <v/>
      </c>
      <c r="B358" t="str">
        <f>個人申込!AC119</f>
        <v/>
      </c>
      <c r="C358" t="str">
        <f>個人申込!AF119</f>
        <v/>
      </c>
      <c r="D358" t="str">
        <f>個人申込!X119</f>
        <v/>
      </c>
      <c r="E358" s="54">
        <v>0</v>
      </c>
      <c r="F358" s="54">
        <v>5</v>
      </c>
      <c r="G358" s="57" t="str">
        <f>個人申込!AI119</f>
        <v>999:99.99</v>
      </c>
    </row>
    <row r="359" spans="1:7" x14ac:dyDescent="0.15">
      <c r="A359" t="str">
        <f>IF(個人申込!M120="","",個人申込!U120)</f>
        <v/>
      </c>
      <c r="B359" t="str">
        <f>個人申込!AC120</f>
        <v/>
      </c>
      <c r="C359" t="str">
        <f>個人申込!AF120</f>
        <v/>
      </c>
      <c r="D359" t="str">
        <f>個人申込!X120</f>
        <v/>
      </c>
      <c r="E359" s="54">
        <v>0</v>
      </c>
      <c r="F359" s="54">
        <v>5</v>
      </c>
      <c r="G359" s="57" t="str">
        <f>個人申込!AI120</f>
        <v>999:99.99</v>
      </c>
    </row>
    <row r="360" spans="1:7" x14ac:dyDescent="0.15">
      <c r="A360" t="str">
        <f>IF(個人申込!M121="","",個人申込!U121)</f>
        <v/>
      </c>
      <c r="B360" t="str">
        <f>個人申込!AC121</f>
        <v/>
      </c>
      <c r="C360" t="str">
        <f>個人申込!AF121</f>
        <v/>
      </c>
      <c r="D360" t="str">
        <f>個人申込!X121</f>
        <v/>
      </c>
      <c r="E360" s="54">
        <v>0</v>
      </c>
      <c r="F360" s="54">
        <v>5</v>
      </c>
      <c r="G360" s="57" t="str">
        <f>個人申込!AI121</f>
        <v>999:99.99</v>
      </c>
    </row>
    <row r="361" spans="1:7" x14ac:dyDescent="0.15">
      <c r="A361" t="str">
        <f>IF(個人申込!M122="","",個人申込!U122)</f>
        <v/>
      </c>
      <c r="B361" t="str">
        <f>個人申込!AC122</f>
        <v/>
      </c>
      <c r="C361" t="str">
        <f>個人申込!AF122</f>
        <v/>
      </c>
      <c r="D361" t="str">
        <f>個人申込!X122</f>
        <v/>
      </c>
      <c r="E361" s="54">
        <v>0</v>
      </c>
      <c r="F361" s="54">
        <v>5</v>
      </c>
      <c r="G361" s="57" t="str">
        <f>個人申込!AI122</f>
        <v>999:99.99</v>
      </c>
    </row>
    <row r="362" spans="1:7" x14ac:dyDescent="0.15">
      <c r="A362" t="str">
        <f>IF(個人申込!M123="","",個人申込!U123)</f>
        <v/>
      </c>
      <c r="B362" t="str">
        <f>個人申込!AC123</f>
        <v/>
      </c>
      <c r="C362" t="str">
        <f>個人申込!AF123</f>
        <v/>
      </c>
      <c r="D362" t="str">
        <f>個人申込!X123</f>
        <v/>
      </c>
      <c r="E362" s="54">
        <v>0</v>
      </c>
      <c r="F362" s="54">
        <v>5</v>
      </c>
      <c r="G362" s="57" t="str">
        <f>個人申込!AI123</f>
        <v>999:99.99</v>
      </c>
    </row>
    <row r="363" spans="1:7" x14ac:dyDescent="0.15">
      <c r="A363" t="str">
        <f>IF(個人申込!M124="","",個人申込!U124)</f>
        <v/>
      </c>
      <c r="B363" t="str">
        <f>個人申込!AC124</f>
        <v/>
      </c>
      <c r="C363" t="str">
        <f>個人申込!AF124</f>
        <v/>
      </c>
      <c r="D363" t="str">
        <f>個人申込!X124</f>
        <v/>
      </c>
      <c r="E363" s="54">
        <v>0</v>
      </c>
      <c r="F363" s="54">
        <v>5</v>
      </c>
      <c r="G363" s="57" t="str">
        <f>個人申込!AI124</f>
        <v>999:99.99</v>
      </c>
    </row>
    <row r="364" spans="1:7" x14ac:dyDescent="0.15">
      <c r="A364" t="str">
        <f>IF(個人申込!M125="","",個人申込!U125)</f>
        <v/>
      </c>
      <c r="B364" t="str">
        <f>個人申込!AC125</f>
        <v/>
      </c>
      <c r="C364" t="str">
        <f>個人申込!AF125</f>
        <v/>
      </c>
      <c r="D364" t="str">
        <f>個人申込!X125</f>
        <v/>
      </c>
      <c r="E364" s="54">
        <v>0</v>
      </c>
      <c r="F364" s="54">
        <v>5</v>
      </c>
      <c r="G364" s="57" t="str">
        <f>個人申込!AI125</f>
        <v>999:99.99</v>
      </c>
    </row>
    <row r="365" spans="1:7" x14ac:dyDescent="0.15">
      <c r="A365" t="str">
        <f>IF(個人申込!M126="","",個人申込!U126)</f>
        <v/>
      </c>
      <c r="B365" t="str">
        <f>個人申込!AC126</f>
        <v/>
      </c>
      <c r="C365" t="str">
        <f>個人申込!AF126</f>
        <v/>
      </c>
      <c r="D365" t="str">
        <f>個人申込!X126</f>
        <v/>
      </c>
      <c r="E365" s="54">
        <v>0</v>
      </c>
      <c r="F365" s="54">
        <v>5</v>
      </c>
      <c r="G365" s="57" t="str">
        <f>個人申込!AI126</f>
        <v>999:99.99</v>
      </c>
    </row>
    <row r="366" spans="1:7" x14ac:dyDescent="0.15">
      <c r="A366" t="str">
        <f>IF(個人申込!M127="","",個人申込!U127)</f>
        <v/>
      </c>
      <c r="B366" t="str">
        <f>個人申込!AC127</f>
        <v/>
      </c>
      <c r="C366" t="str">
        <f>個人申込!AF127</f>
        <v/>
      </c>
      <c r="D366" t="str">
        <f>個人申込!X127</f>
        <v/>
      </c>
      <c r="E366" s="54">
        <v>0</v>
      </c>
      <c r="F366" s="54">
        <v>5</v>
      </c>
      <c r="G366" s="57" t="str">
        <f>個人申込!AI127</f>
        <v>999:99.99</v>
      </c>
    </row>
    <row r="367" spans="1:7" x14ac:dyDescent="0.15">
      <c r="A367" s="51" t="str">
        <f>IF(個人申込!M128="","",個人申込!U128)</f>
        <v/>
      </c>
      <c r="B367" s="51" t="str">
        <f>個人申込!AC128</f>
        <v/>
      </c>
      <c r="C367" s="51" t="str">
        <f>個人申込!AF128</f>
        <v/>
      </c>
      <c r="D367" s="51" t="str">
        <f>個人申込!X128</f>
        <v/>
      </c>
      <c r="E367" s="55">
        <v>0</v>
      </c>
      <c r="F367" s="55">
        <v>5</v>
      </c>
      <c r="G367" s="51" t="str">
        <f>個人申込!AI128</f>
        <v>999:99.99</v>
      </c>
    </row>
    <row r="368" spans="1:7" x14ac:dyDescent="0.15">
      <c r="E368" s="54"/>
      <c r="F368" s="54"/>
    </row>
    <row r="369" spans="5:6" x14ac:dyDescent="0.15">
      <c r="E369" s="54"/>
      <c r="F369" s="54"/>
    </row>
    <row r="370" spans="5:6" x14ac:dyDescent="0.15">
      <c r="E370" s="54"/>
      <c r="F370" s="54"/>
    </row>
    <row r="371" spans="5:6" x14ac:dyDescent="0.15">
      <c r="E371" s="54"/>
      <c r="F371" s="54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I27"/>
  <sheetViews>
    <sheetView workbookViewId="0">
      <selection activeCell="I23" sqref="I23:I27"/>
    </sheetView>
  </sheetViews>
  <sheetFormatPr defaultRowHeight="12" x14ac:dyDescent="0.15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</cols>
  <sheetData>
    <row r="1" spans="1:9" s="56" customFormat="1" x14ac:dyDescent="0.15">
      <c r="A1" s="56" t="s">
        <v>62</v>
      </c>
      <c r="B1" s="56" t="s">
        <v>63</v>
      </c>
      <c r="C1" s="56" t="s">
        <v>64</v>
      </c>
      <c r="D1" s="56" t="s">
        <v>65</v>
      </c>
      <c r="E1" s="56" t="s">
        <v>66</v>
      </c>
      <c r="F1" s="56" t="s">
        <v>67</v>
      </c>
      <c r="G1" s="56" t="s">
        <v>68</v>
      </c>
      <c r="H1" s="56" t="s">
        <v>69</v>
      </c>
      <c r="I1" s="56" t="s">
        <v>70</v>
      </c>
    </row>
    <row r="2" spans="1:9" x14ac:dyDescent="0.15">
      <c r="A2" t="str">
        <f>IF(リレー申込!C7="","",0)</f>
        <v/>
      </c>
      <c r="B2" s="37">
        <f>団体!$C$3</f>
        <v>0</v>
      </c>
      <c r="C2">
        <f>団体!$E$3</f>
        <v>0</v>
      </c>
      <c r="D2" s="36" t="str">
        <f>リレー申込!H7</f>
        <v/>
      </c>
      <c r="E2" t="str">
        <f>リレー申込!G7</f>
        <v>999:99.99</v>
      </c>
      <c r="F2" s="36">
        <f>団体!$B$3</f>
        <v>27001</v>
      </c>
      <c r="G2">
        <v>0</v>
      </c>
      <c r="H2">
        <v>7</v>
      </c>
      <c r="I2">
        <v>400</v>
      </c>
    </row>
    <row r="3" spans="1:9" x14ac:dyDescent="0.15">
      <c r="A3" t="str">
        <f>IF(リレー申込!C8="","",0)</f>
        <v/>
      </c>
      <c r="B3" s="37">
        <f>団体!$C$3</f>
        <v>0</v>
      </c>
      <c r="C3">
        <f>団体!$E$3</f>
        <v>0</v>
      </c>
      <c r="D3" s="36" t="str">
        <f>リレー申込!H8</f>
        <v/>
      </c>
      <c r="E3" t="str">
        <f>リレー申込!G8</f>
        <v>999:99.99</v>
      </c>
      <c r="F3" s="36">
        <f>団体!$B$3</f>
        <v>27001</v>
      </c>
      <c r="G3">
        <v>0</v>
      </c>
      <c r="H3">
        <v>7</v>
      </c>
      <c r="I3">
        <v>400</v>
      </c>
    </row>
    <row r="4" spans="1:9" x14ac:dyDescent="0.15">
      <c r="A4" t="str">
        <f>IF(リレー申込!C9="","",0)</f>
        <v/>
      </c>
      <c r="B4" s="37">
        <f>団体!$C$3</f>
        <v>0</v>
      </c>
      <c r="C4">
        <f>団体!$E$3</f>
        <v>0</v>
      </c>
      <c r="D4" s="36" t="str">
        <f>リレー申込!H9</f>
        <v/>
      </c>
      <c r="E4" t="str">
        <f>リレー申込!G9</f>
        <v>999:99.99</v>
      </c>
      <c r="F4" s="36">
        <f>団体!$B$3</f>
        <v>27001</v>
      </c>
      <c r="G4">
        <v>0</v>
      </c>
      <c r="H4">
        <v>7</v>
      </c>
      <c r="I4">
        <v>400</v>
      </c>
    </row>
    <row r="5" spans="1:9" x14ac:dyDescent="0.15">
      <c r="A5" t="str">
        <f>IF(リレー申込!C10="","",0)</f>
        <v/>
      </c>
      <c r="B5" s="37">
        <f>団体!$C$3</f>
        <v>0</v>
      </c>
      <c r="C5">
        <f>団体!$E$3</f>
        <v>0</v>
      </c>
      <c r="D5" s="36" t="str">
        <f>リレー申込!H10</f>
        <v/>
      </c>
      <c r="E5" t="str">
        <f>リレー申込!G10</f>
        <v>999:99.99</v>
      </c>
      <c r="F5" s="36">
        <f>団体!$B$3</f>
        <v>27001</v>
      </c>
      <c r="G5">
        <v>0</v>
      </c>
      <c r="H5">
        <v>7</v>
      </c>
      <c r="I5">
        <v>400</v>
      </c>
    </row>
    <row r="6" spans="1:9" x14ac:dyDescent="0.15">
      <c r="A6" s="51" t="str">
        <f>IF(リレー申込!C11="","",0)</f>
        <v/>
      </c>
      <c r="B6" s="64">
        <f>団体!$C$3</f>
        <v>0</v>
      </c>
      <c r="C6" s="51">
        <f>団体!$E$3</f>
        <v>0</v>
      </c>
      <c r="D6" s="62" t="str">
        <f>リレー申込!H11</f>
        <v/>
      </c>
      <c r="E6" s="51" t="str">
        <f>リレー申込!G11</f>
        <v>999:99.99</v>
      </c>
      <c r="F6" s="62">
        <f>団体!$B$3</f>
        <v>27001</v>
      </c>
      <c r="G6" s="51">
        <v>0</v>
      </c>
      <c r="H6" s="51">
        <v>7</v>
      </c>
      <c r="I6" s="51">
        <v>400</v>
      </c>
    </row>
    <row r="7" spans="1:9" x14ac:dyDescent="0.15">
      <c r="B7" s="37"/>
      <c r="D7" s="36"/>
      <c r="F7" s="36"/>
    </row>
    <row r="8" spans="1:9" x14ac:dyDescent="0.15">
      <c r="A8" s="51"/>
      <c r="B8" s="64"/>
      <c r="C8" s="51"/>
      <c r="D8" s="62"/>
      <c r="E8" s="51"/>
      <c r="F8" s="62"/>
      <c r="G8" s="51"/>
      <c r="H8" s="51"/>
      <c r="I8" s="51"/>
    </row>
    <row r="9" spans="1:9" x14ac:dyDescent="0.15">
      <c r="A9" t="str">
        <f>IF(リレー申込!C14="","",0)</f>
        <v/>
      </c>
      <c r="B9" s="37">
        <f>団体!$C$3</f>
        <v>0</v>
      </c>
      <c r="C9">
        <f>団体!$E$3</f>
        <v>0</v>
      </c>
      <c r="D9" s="36" t="str">
        <f>リレー申込!H14</f>
        <v/>
      </c>
      <c r="E9" t="str">
        <f>リレー申込!G14</f>
        <v>999:99.99</v>
      </c>
      <c r="F9" s="36">
        <f>団体!$B$3</f>
        <v>27001</v>
      </c>
      <c r="G9">
        <v>0</v>
      </c>
      <c r="H9">
        <v>6</v>
      </c>
      <c r="I9">
        <v>400</v>
      </c>
    </row>
    <row r="10" spans="1:9" x14ac:dyDescent="0.15">
      <c r="A10" t="str">
        <f>IF(リレー申込!C15="","",0)</f>
        <v/>
      </c>
      <c r="B10" s="37">
        <f>団体!$C$3</f>
        <v>0</v>
      </c>
      <c r="C10">
        <f>団体!$E$3</f>
        <v>0</v>
      </c>
      <c r="D10" s="36" t="str">
        <f>リレー申込!H15</f>
        <v/>
      </c>
      <c r="E10" t="str">
        <f>リレー申込!G15</f>
        <v>999:99.99</v>
      </c>
      <c r="F10" s="36">
        <f>団体!$B$3</f>
        <v>27001</v>
      </c>
      <c r="G10">
        <v>0</v>
      </c>
      <c r="H10">
        <v>6</v>
      </c>
      <c r="I10">
        <v>400</v>
      </c>
    </row>
    <row r="11" spans="1:9" x14ac:dyDescent="0.15">
      <c r="A11" t="str">
        <f>IF(リレー申込!C16="","",0)</f>
        <v/>
      </c>
      <c r="B11" s="37">
        <f>団体!$C$3</f>
        <v>0</v>
      </c>
      <c r="C11">
        <f>団体!$E$3</f>
        <v>0</v>
      </c>
      <c r="D11" s="36" t="str">
        <f>リレー申込!H16</f>
        <v/>
      </c>
      <c r="E11" t="str">
        <f>リレー申込!G16</f>
        <v>999:99.99</v>
      </c>
      <c r="F11" s="36">
        <f>団体!$B$3</f>
        <v>27001</v>
      </c>
      <c r="G11">
        <v>0</v>
      </c>
      <c r="H11">
        <v>6</v>
      </c>
      <c r="I11">
        <v>400</v>
      </c>
    </row>
    <row r="12" spans="1:9" x14ac:dyDescent="0.15">
      <c r="A12" t="str">
        <f>IF(リレー申込!C17="","",0)</f>
        <v/>
      </c>
      <c r="B12" s="37">
        <f>団体!$C$3</f>
        <v>0</v>
      </c>
      <c r="C12">
        <f>団体!$E$3</f>
        <v>0</v>
      </c>
      <c r="D12" s="36" t="str">
        <f>リレー申込!H17</f>
        <v/>
      </c>
      <c r="E12" t="str">
        <f>リレー申込!G17</f>
        <v>999:99.99</v>
      </c>
      <c r="F12" s="36">
        <f>団体!$B$3</f>
        <v>27001</v>
      </c>
      <c r="G12">
        <v>0</v>
      </c>
      <c r="H12">
        <v>6</v>
      </c>
      <c r="I12">
        <v>400</v>
      </c>
    </row>
    <row r="13" spans="1:9" x14ac:dyDescent="0.15">
      <c r="A13" s="51" t="str">
        <f>IF(リレー申込!C18="","",0)</f>
        <v/>
      </c>
      <c r="B13" s="64">
        <f>団体!$C$3</f>
        <v>0</v>
      </c>
      <c r="C13" s="51">
        <f>団体!$E$3</f>
        <v>0</v>
      </c>
      <c r="D13" s="62" t="str">
        <f>リレー申込!H18</f>
        <v/>
      </c>
      <c r="E13" s="51" t="str">
        <f>リレー申込!G18</f>
        <v>999:99.99</v>
      </c>
      <c r="F13" s="62">
        <f>団体!$B$3</f>
        <v>27001</v>
      </c>
      <c r="G13" s="51">
        <v>0</v>
      </c>
      <c r="H13" s="51">
        <v>6</v>
      </c>
      <c r="I13" s="51">
        <v>400</v>
      </c>
    </row>
    <row r="14" spans="1:9" x14ac:dyDescent="0.15">
      <c r="B14" s="37"/>
      <c r="D14" s="36"/>
      <c r="F14" s="36"/>
    </row>
    <row r="15" spans="1:9" x14ac:dyDescent="0.15">
      <c r="A15" s="51"/>
      <c r="B15" s="64"/>
      <c r="C15" s="51"/>
      <c r="D15" s="62"/>
      <c r="E15" s="51"/>
      <c r="F15" s="62"/>
      <c r="G15" s="51"/>
      <c r="H15" s="51"/>
      <c r="I15" s="51"/>
    </row>
    <row r="16" spans="1:9" x14ac:dyDescent="0.15">
      <c r="A16" t="str">
        <f>IF(リレー申込!C21="","",5)</f>
        <v/>
      </c>
      <c r="B16" s="37">
        <f>団体!$C$3</f>
        <v>0</v>
      </c>
      <c r="C16">
        <f>団体!$E$3</f>
        <v>0</v>
      </c>
      <c r="D16" s="36" t="str">
        <f>リレー申込!H21</f>
        <v/>
      </c>
      <c r="E16" t="str">
        <f>リレー申込!G21</f>
        <v>999:99.99</v>
      </c>
      <c r="F16" s="36">
        <f>団体!$B$3</f>
        <v>27001</v>
      </c>
      <c r="G16">
        <v>0</v>
      </c>
      <c r="H16">
        <v>7</v>
      </c>
      <c r="I16">
        <v>400</v>
      </c>
    </row>
    <row r="17" spans="1:9" x14ac:dyDescent="0.15">
      <c r="A17" t="str">
        <f>IF(リレー申込!C22="","",5)</f>
        <v/>
      </c>
      <c r="B17" s="37">
        <f>団体!$C$3</f>
        <v>0</v>
      </c>
      <c r="C17">
        <f>団体!$E$3</f>
        <v>0</v>
      </c>
      <c r="D17" s="36" t="str">
        <f>リレー申込!H22</f>
        <v/>
      </c>
      <c r="E17" t="str">
        <f>リレー申込!G22</f>
        <v>999:99.99</v>
      </c>
      <c r="F17" s="36">
        <f>団体!$B$3</f>
        <v>27001</v>
      </c>
      <c r="G17">
        <v>0</v>
      </c>
      <c r="H17">
        <v>7</v>
      </c>
      <c r="I17">
        <v>400</v>
      </c>
    </row>
    <row r="18" spans="1:9" x14ac:dyDescent="0.15">
      <c r="A18" t="str">
        <f>IF(リレー申込!C23="","",5)</f>
        <v/>
      </c>
      <c r="B18" s="37">
        <f>団体!$C$3</f>
        <v>0</v>
      </c>
      <c r="C18">
        <f>団体!$E$3</f>
        <v>0</v>
      </c>
      <c r="D18" s="36" t="str">
        <f>リレー申込!H23</f>
        <v/>
      </c>
      <c r="E18" t="str">
        <f>リレー申込!G23</f>
        <v>999:99.99</v>
      </c>
      <c r="F18" s="36">
        <f>団体!$B$3</f>
        <v>27001</v>
      </c>
      <c r="G18">
        <v>0</v>
      </c>
      <c r="H18">
        <v>7</v>
      </c>
      <c r="I18">
        <v>400</v>
      </c>
    </row>
    <row r="19" spans="1:9" x14ac:dyDescent="0.15">
      <c r="A19" t="str">
        <f>IF(リレー申込!C24="","",5)</f>
        <v/>
      </c>
      <c r="B19" s="37">
        <f>団体!$C$3</f>
        <v>0</v>
      </c>
      <c r="C19">
        <f>団体!$E$3</f>
        <v>0</v>
      </c>
      <c r="D19" s="36" t="str">
        <f>リレー申込!H24</f>
        <v/>
      </c>
      <c r="E19" t="str">
        <f>リレー申込!G24</f>
        <v>999:99.99</v>
      </c>
      <c r="F19" s="36">
        <f>団体!$B$3</f>
        <v>27001</v>
      </c>
      <c r="G19">
        <v>0</v>
      </c>
      <c r="H19">
        <v>7</v>
      </c>
      <c r="I19">
        <v>400</v>
      </c>
    </row>
    <row r="20" spans="1:9" x14ac:dyDescent="0.15">
      <c r="A20" s="51" t="str">
        <f>IF(リレー申込!C25="","",5)</f>
        <v/>
      </c>
      <c r="B20" s="64">
        <f>団体!$C$3</f>
        <v>0</v>
      </c>
      <c r="C20" s="51">
        <f>団体!$E$3</f>
        <v>0</v>
      </c>
      <c r="D20" s="62" t="str">
        <f>リレー申込!H25</f>
        <v/>
      </c>
      <c r="E20" s="51" t="str">
        <f>リレー申込!G25</f>
        <v>999:99.99</v>
      </c>
      <c r="F20" s="62">
        <f>団体!$B$3</f>
        <v>27001</v>
      </c>
      <c r="G20" s="51">
        <v>0</v>
      </c>
      <c r="H20" s="51">
        <v>7</v>
      </c>
      <c r="I20" s="51">
        <v>400</v>
      </c>
    </row>
    <row r="21" spans="1:9" x14ac:dyDescent="0.15">
      <c r="B21" s="37"/>
      <c r="D21" s="36"/>
      <c r="F21" s="36"/>
    </row>
    <row r="22" spans="1:9" x14ac:dyDescent="0.15">
      <c r="A22" s="51"/>
      <c r="B22" s="64"/>
      <c r="C22" s="51"/>
      <c r="D22" s="62"/>
      <c r="E22" s="51"/>
      <c r="F22" s="62"/>
      <c r="G22" s="51"/>
      <c r="H22" s="51"/>
      <c r="I22" s="51"/>
    </row>
    <row r="23" spans="1:9" x14ac:dyDescent="0.15">
      <c r="A23" t="str">
        <f>IF(リレー申込!C28="","",5)</f>
        <v/>
      </c>
      <c r="B23" s="37">
        <f>団体!$C$3</f>
        <v>0</v>
      </c>
      <c r="C23">
        <f>団体!$E$3</f>
        <v>0</v>
      </c>
      <c r="D23" s="36" t="str">
        <f>リレー申込!H28</f>
        <v/>
      </c>
      <c r="E23" t="str">
        <f>リレー申込!G28</f>
        <v>999:99.99</v>
      </c>
      <c r="F23" s="36">
        <f>団体!$B$3</f>
        <v>27001</v>
      </c>
      <c r="G23">
        <v>0</v>
      </c>
      <c r="H23">
        <v>6</v>
      </c>
      <c r="I23">
        <v>400</v>
      </c>
    </row>
    <row r="24" spans="1:9" x14ac:dyDescent="0.15">
      <c r="A24" t="str">
        <f>IF(リレー申込!C29="","",5)</f>
        <v/>
      </c>
      <c r="B24" s="37">
        <f>団体!$C$3</f>
        <v>0</v>
      </c>
      <c r="C24">
        <f>団体!$E$3</f>
        <v>0</v>
      </c>
      <c r="D24" s="36" t="str">
        <f>リレー申込!H29</f>
        <v/>
      </c>
      <c r="E24" t="str">
        <f>リレー申込!G29</f>
        <v>999:99.99</v>
      </c>
      <c r="F24" s="36">
        <f>団体!$B$3</f>
        <v>27001</v>
      </c>
      <c r="G24">
        <v>0</v>
      </c>
      <c r="H24">
        <v>6</v>
      </c>
      <c r="I24">
        <v>400</v>
      </c>
    </row>
    <row r="25" spans="1:9" x14ac:dyDescent="0.15">
      <c r="A25" t="str">
        <f>IF(リレー申込!C30="","",5)</f>
        <v/>
      </c>
      <c r="B25" s="37">
        <f>団体!$C$3</f>
        <v>0</v>
      </c>
      <c r="C25">
        <f>団体!$E$3</f>
        <v>0</v>
      </c>
      <c r="D25" s="36" t="str">
        <f>リレー申込!H30</f>
        <v/>
      </c>
      <c r="E25" t="str">
        <f>リレー申込!G30</f>
        <v>999:99.99</v>
      </c>
      <c r="F25" s="36">
        <f>団体!$B$3</f>
        <v>27001</v>
      </c>
      <c r="G25">
        <v>0</v>
      </c>
      <c r="H25">
        <v>6</v>
      </c>
      <c r="I25">
        <v>400</v>
      </c>
    </row>
    <row r="26" spans="1:9" x14ac:dyDescent="0.15">
      <c r="A26" t="str">
        <f>IF(リレー申込!C31="","",5)</f>
        <v/>
      </c>
      <c r="B26" s="37">
        <f>団体!$C$3</f>
        <v>0</v>
      </c>
      <c r="C26">
        <f>団体!$E$3</f>
        <v>0</v>
      </c>
      <c r="D26" s="36" t="str">
        <f>リレー申込!H31</f>
        <v/>
      </c>
      <c r="E26" t="str">
        <f>リレー申込!G31</f>
        <v>999:99.99</v>
      </c>
      <c r="F26" s="36">
        <f>団体!$B$3</f>
        <v>27001</v>
      </c>
      <c r="G26">
        <v>0</v>
      </c>
      <c r="H26">
        <v>6</v>
      </c>
      <c r="I26">
        <v>400</v>
      </c>
    </row>
    <row r="27" spans="1:9" x14ac:dyDescent="0.15">
      <c r="A27" s="51" t="str">
        <f>IF(リレー申込!C32="","",5)</f>
        <v/>
      </c>
      <c r="B27" s="64">
        <f>団体!$C$3</f>
        <v>0</v>
      </c>
      <c r="C27" s="51">
        <f>団体!$E$3</f>
        <v>0</v>
      </c>
      <c r="D27" s="62" t="str">
        <f>リレー申込!H32</f>
        <v/>
      </c>
      <c r="E27" s="51" t="str">
        <f>リレー申込!G32</f>
        <v>999:99.99</v>
      </c>
      <c r="F27" s="62">
        <f>団体!$B$3</f>
        <v>27001</v>
      </c>
      <c r="G27" s="51">
        <v>0</v>
      </c>
      <c r="H27" s="51">
        <v>6</v>
      </c>
      <c r="I27" s="51">
        <v>400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申込書</vt:lpstr>
      <vt:lpstr>個人申込</vt:lpstr>
      <vt:lpstr>リレー申込</vt:lpstr>
      <vt:lpstr>団体</vt:lpstr>
      <vt:lpstr>所属1</vt:lpstr>
      <vt:lpstr>選手</vt:lpstr>
      <vt:lpstr>エントリー</vt:lpstr>
      <vt:lpstr>チーム</vt:lpstr>
      <vt:lpstr>リレー申込!Print_Area</vt:lpstr>
      <vt:lpstr>個人申込!Print_Area</vt:lpstr>
      <vt:lpstr>申込書!Print_Area</vt:lpstr>
      <vt:lpstr>個人申込!Print_Titles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ichihara@tdsystem.co.jp</cp:lastModifiedBy>
  <cp:lastPrinted>2016-02-29T00:23:26Z</cp:lastPrinted>
  <dcterms:created xsi:type="dcterms:W3CDTF">2003-04-18T11:12:20Z</dcterms:created>
  <dcterms:modified xsi:type="dcterms:W3CDTF">2021-12-17T07:37:04Z</dcterms:modified>
</cp:coreProperties>
</file>